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7755"/>
  </bookViews>
  <sheets>
    <sheet name="Záradék" sheetId="15" r:id="rId1"/>
    <sheet name="Összesítő" sheetId="14" r:id="rId2"/>
    <sheet name="Irtás, föld- és sziklamunka" sheetId="13" r:id="rId3"/>
    <sheet name="Helyszíni beton és vasbeton mun" sheetId="12" r:id="rId4"/>
    <sheet name="Hideg- és melegburkolatok készí" sheetId="9" r:id="rId5"/>
    <sheet name="Fa- és műanyag szerkezet elhely" sheetId="8" r:id="rId6"/>
    <sheet name="Szigetelés" sheetId="6" r:id="rId7"/>
    <sheet name="Épületgépészeti csővezeték szer" sheetId="4" r:id="rId8"/>
    <sheet name="Hűtőkamra" sheetId="16" r:id="rId9"/>
  </sheets>
  <calcPr calcId="124519"/>
</workbook>
</file>

<file path=xl/calcChain.xml><?xml version="1.0" encoding="utf-8"?>
<calcChain xmlns="http://schemas.openxmlformats.org/spreadsheetml/2006/main">
  <c r="I2" i="4"/>
  <c r="H2"/>
  <c r="H3" l="1"/>
  <c r="I3"/>
  <c r="H4"/>
  <c r="I4"/>
  <c r="H5"/>
  <c r="I5"/>
  <c r="H6"/>
  <c r="I6"/>
  <c r="I2" i="6"/>
  <c r="H2"/>
  <c r="I6" i="8"/>
  <c r="H6"/>
  <c r="I4"/>
  <c r="H4"/>
  <c r="I2"/>
  <c r="I8" s="1"/>
  <c r="C5" i="14" s="1"/>
  <c r="H2" i="8"/>
  <c r="H8" s="1"/>
  <c r="B5" i="14" s="1"/>
  <c r="I2" i="9"/>
  <c r="H2"/>
  <c r="I4" i="12"/>
  <c r="H4"/>
  <c r="I2"/>
  <c r="I6" s="1"/>
  <c r="C3" i="14" s="1"/>
  <c r="H2" i="12"/>
  <c r="I6" i="13"/>
  <c r="H6"/>
  <c r="I4"/>
  <c r="H4"/>
  <c r="I2"/>
  <c r="H2"/>
  <c r="H7" i="4" l="1"/>
  <c r="B7" i="14" s="1"/>
  <c r="I7" i="4"/>
  <c r="C7" i="14" s="1"/>
  <c r="H6" i="12"/>
  <c r="B3" i="14" s="1"/>
  <c r="H8" i="13"/>
  <c r="B2" i="14" s="1"/>
  <c r="I8" i="13"/>
  <c r="C2" i="14" s="1"/>
  <c r="C25" i="15"/>
  <c r="C26"/>
  <c r="C27" s="1"/>
  <c r="D25"/>
  <c r="C28" l="1"/>
  <c r="C6" i="14"/>
  <c r="I3" i="6"/>
  <c r="B6" i="14"/>
  <c r="H3" i="6"/>
</calcChain>
</file>

<file path=xl/sharedStrings.xml><?xml version="1.0" encoding="utf-8"?>
<sst xmlns="http://schemas.openxmlformats.org/spreadsheetml/2006/main" count="152" uniqueCount="78">
  <si>
    <t>Munkanem megnevezése</t>
  </si>
  <si>
    <t>Anyag összege</t>
  </si>
  <si>
    <t>Díj összege</t>
  </si>
  <si>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</si>
  <si>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</si>
  <si>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</si>
  <si>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</si>
  <si>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</si>
  <si>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</si>
  <si>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</si>
  <si>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</si>
  <si>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</si>
  <si>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21-003-10.1-0000001</t>
  </si>
  <si>
    <t>m3</t>
  </si>
  <si>
    <t>Feltöltés bontása, helyszíni depóniába, visszatöltése, tömörítése, zsírfogó vezeték cseréjénél, száraz, földnedves</t>
  </si>
  <si>
    <t>21-011-11.7</t>
  </si>
  <si>
    <t>db</t>
  </si>
  <si>
    <t>21-011-12</t>
  </si>
  <si>
    <t>Munkahelyi depóniából építési törmelék konténerbe rakása,  kézi erővel, önálló munka esetén elszámolva, konténer szállítás nélkül</t>
  </si>
  <si>
    <t>Munkanem összesen:</t>
  </si>
  <si>
    <r>
      <t>Építési törmelék konténeres elszállítása, lerakása, lerakóhelyi díjjal, 10,0 m</t>
    </r>
    <r>
      <rPr>
        <vertAlign val="superscript"/>
        <sz val="10"/>
        <color indexed="8"/>
        <rFont val="Times New Roman CE"/>
        <charset val="238"/>
      </rPr>
      <t>3</t>
    </r>
    <r>
      <rPr>
        <sz val="10"/>
        <color indexed="8"/>
        <rFont val="Times New Roman CE"/>
        <charset val="238"/>
      </rPr>
      <t>-es konténerbe</t>
    </r>
  </si>
  <si>
    <t>Irtás, föld- és sziklamunka</t>
  </si>
  <si>
    <t>31-000-13.2</t>
  </si>
  <si>
    <t>m2</t>
  </si>
  <si>
    <t>Beton aljzatok, járdák bontása 10 cm vastagságig, kavicsbetonból, salakbetonból</t>
  </si>
  <si>
    <t>31-090-2.4-0130710</t>
  </si>
  <si>
    <r>
      <t>Betonaljzatok és betonanyagú burkolatok foltszerű javítása, aljzatbeton javítása  kavicsbetonból 10 cm vastagságban, fasimítóval eldolgozva C20/25 - X0b(H) kissé képlékeny kavicsbeton keverék CEM 52,5 pc. D</t>
    </r>
    <r>
      <rPr>
        <vertAlign val="subscript"/>
        <sz val="10"/>
        <color indexed="8"/>
        <rFont val="Times New Roman CE"/>
        <charset val="238"/>
      </rPr>
      <t>max</t>
    </r>
    <r>
      <rPr>
        <sz val="10"/>
        <color indexed="8"/>
        <rFont val="Times New Roman CE"/>
        <charset val="238"/>
      </rPr>
      <t xml:space="preserve"> = 32 mm, m = 7,1 finomsági modulussal</t>
    </r>
  </si>
  <si>
    <t>Helyszíni beton és vasbeton munka</t>
  </si>
  <si>
    <t>m</t>
  </si>
  <si>
    <t>42-051-1.1.2.5.2.1-0217010</t>
  </si>
  <si>
    <t>Ipari padlóburkolat készítése, kül- és beltéri járófelületek, új beton vagy kiegyenlített járófelületre, műgyanta bevonattal, emelt szintű sav- és vegyszerálló, oldószeres műgyantával, kb. 0,3 mm rétegvastagságig StoPox UA színes, vegyszerálló epoxi</t>
  </si>
  <si>
    <t>felületlezáró, alapszínek, 14132-010</t>
  </si>
  <si>
    <t>Hideg- és melegburkolatok készítése, aljzat előkészítés</t>
  </si>
  <si>
    <t>44-000-1.2</t>
  </si>
  <si>
    <t>44-011-1.1.1-0167401</t>
  </si>
  <si>
    <t>Műanyag beltéri nyílászárók elhelyezése előre kihagyott falnyílásba, fokozott légzárású bejárati ajtó, tömítéssel (szerelvényezve, finom beállítással), féligüvegezett ajtó, mérete: 90 x  210 cm</t>
  </si>
  <si>
    <t>44-011-1.1.1-0167481</t>
  </si>
  <si>
    <r>
      <t>m</t>
    </r>
    <r>
      <rPr>
        <vertAlign val="superscript"/>
        <sz val="10"/>
        <color indexed="8"/>
        <rFont val="Times New Roman CE"/>
        <charset val="238"/>
      </rPr>
      <t>2</t>
    </r>
  </si>
  <si>
    <r>
      <t>Fa vagy műanyag nyílászáró szerkezetek bontása, ajtó, ablak vagy kapu, 2,01-4,00 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között</t>
    </r>
  </si>
  <si>
    <t>Fa- és műanyag szerkezet elhelyezése</t>
  </si>
  <si>
    <t>48-002-1.3.1.2-0415106</t>
  </si>
  <si>
    <t>Szigetelés</t>
  </si>
  <si>
    <t>81-002-3.2.1.2.6-0131007</t>
  </si>
  <si>
    <t>Főzőkonyha csatornarendszer korszerűsítés a zsírfogó aknáig  Zsírfogóvezeték szerelése, tokos, gumigyűrűs kötésekkel, cső elhelyezése csőidomokkal, szakaszos tömörségi próbával, horonyba vagy padlócsatornába, DN 100</t>
  </si>
  <si>
    <t>Épületgépészeti csővezeték szerelése</t>
  </si>
  <si>
    <t>Összesen:</t>
  </si>
  <si>
    <t xml:space="preserve">                                       </t>
  </si>
  <si>
    <t xml:space="preserve"> Szám         :.............           </t>
  </si>
  <si>
    <t xml:space="preserve"> KSH besorolás:.....................   </t>
  </si>
  <si>
    <t xml:space="preserve"> Teljesítés:20.. év...........hó...nap </t>
  </si>
  <si>
    <t xml:space="preserve"> Készítette   :.....................   </t>
  </si>
  <si>
    <t xml:space="preserve">                                                                              </t>
  </si>
  <si>
    <t xml:space="preserve">Készült:Helyszini felmérés ill. ÁNTSZ előirások alapján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</si>
  <si>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</si>
  <si>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</si>
  <si>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</si>
  <si>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</si>
  <si>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</si>
  <si>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</si>
  <si>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</si>
  <si>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</si>
  <si>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</si>
  <si>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Aláírás</t>
  </si>
  <si>
    <t>32-50 KG PVC cső szerelése padlóba idomokkal földmunkával,szintezéssel munkaárokban szerelve konyha és kiszolgáló helyiségek</t>
  </si>
  <si>
    <t>fm</t>
  </si>
  <si>
    <t>63-110 KG PVC cső szerelése padlóba idomokkal földmunkával,szintezéssel munkaárokban szerelve konyha és kiszolgáló helyiségek</t>
  </si>
  <si>
    <t>110-150 KG PVC cső szerelése padlóban idomokkal földmunkával,szintezéssel munkaárokban szerelve.(Épülettől a zsírfogóig)</t>
  </si>
  <si>
    <t>Padlóösszefolyó csatornatönkök elhelyezése és szinre állítása konyha és kiszolgáló helyiségekben</t>
  </si>
  <si>
    <t>Műanyag beltéri nyílászárók elhelyezése előre kihagyott falnyílásba, hőszigetelt, fokozott légzárású bejárati ablak, tömítéssel (szerelvényezve, finom beállítással), féligüvegezett asszimetrikus ajtó, mérete: 130 x  80 cm</t>
  </si>
  <si>
    <t>Tető szigetelés felújítása.</t>
  </si>
  <si>
    <t>Név :Kiskőrös Főzőkonyha</t>
  </si>
  <si>
    <t>2562 Kiskőrös, Árpád u.18</t>
  </si>
  <si>
    <t xml:space="preserve"> Kelt:      2018. szeptember          </t>
  </si>
  <si>
    <t>Kiskőrös Főzőkonyha</t>
  </si>
  <si>
    <t>Cím :</t>
  </si>
  <si>
    <t>Hűtőkamra</t>
  </si>
  <si>
    <t>Hűtőkamra cseréje</t>
  </si>
  <si>
    <t>Előterjesztés melléklete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</si>
</sst>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color indexed="8"/>
      <name val="Times New Roman CE"/>
      <charset val="238"/>
    </font>
    <font>
      <vertAlign val="superscript"/>
      <sz val="10"/>
      <color indexed="8"/>
      <name val="Times New Roman CE"/>
      <charset val="238"/>
    </font>
    <font>
      <vertAlign val="subscript"/>
      <sz val="10"/>
      <color indexed="8"/>
      <name val="Times New Roman CE"/>
      <charset val="238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6" fillId="0" borderId="2" xfId="0" applyFont="1" applyBorder="1" applyAlignment="1">
      <alignment vertical="top"/>
    </xf>
    <xf numFmtId="10" fontId="6" fillId="0" borderId="2" xfId="0" applyNumberFormat="1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2" xfId="0" applyFont="1" applyBorder="1" applyAlignment="1">
      <alignment horizontal="right" vertical="top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right" vertical="top" wrapText="1"/>
    </xf>
    <xf numFmtId="49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7" fillId="0" borderId="2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zoomScale="130" zoomScaleNormal="130" workbookViewId="0">
      <selection activeCell="A7" sqref="A7:D7"/>
    </sheetView>
  </sheetViews>
  <sheetFormatPr defaultRowHeight="12.75"/>
  <cols>
    <col min="1" max="1" width="36.42578125" style="10" customWidth="1"/>
    <col min="2" max="2" width="10.7109375" style="10" customWidth="1"/>
    <col min="3" max="4" width="15.7109375" style="10" customWidth="1"/>
    <col min="5" max="16384" width="9.140625" style="10"/>
  </cols>
  <sheetData>
    <row r="1" spans="1:4" s="13" customFormat="1" ht="18.75"/>
    <row r="2" spans="1:4" s="13" customFormat="1" ht="18.75"/>
    <row r="3" spans="1:4" s="61" customFormat="1" ht="13.5">
      <c r="A3" s="60" t="s">
        <v>77</v>
      </c>
      <c r="B3" s="60"/>
      <c r="C3" s="60"/>
      <c r="D3" s="60"/>
    </row>
    <row r="4" spans="1:4" s="14" customFormat="1" ht="18.75">
      <c r="A4" s="56"/>
      <c r="B4" s="56"/>
      <c r="C4" s="56"/>
      <c r="D4" s="56"/>
    </row>
    <row r="5" spans="1:4" s="15" customFormat="1" ht="18.75">
      <c r="A5" s="56" t="s">
        <v>73</v>
      </c>
      <c r="B5" s="56"/>
      <c r="C5" s="56"/>
      <c r="D5" s="56"/>
    </row>
    <row r="6" spans="1:4" s="14" customFormat="1" ht="18.75">
      <c r="A6" s="57"/>
      <c r="B6" s="57"/>
      <c r="C6" s="57"/>
      <c r="D6" s="57"/>
    </row>
    <row r="7" spans="1:4" s="14" customFormat="1" ht="18.75">
      <c r="A7" s="58"/>
      <c r="B7" s="58"/>
      <c r="C7" s="58"/>
      <c r="D7" s="58"/>
    </row>
    <row r="9" spans="1:4">
      <c r="A9" s="10" t="s">
        <v>70</v>
      </c>
      <c r="C9" s="10" t="s">
        <v>46</v>
      </c>
    </row>
    <row r="10" spans="1:4">
      <c r="C10" s="10" t="s">
        <v>46</v>
      </c>
    </row>
    <row r="11" spans="1:4">
      <c r="A11" s="10" t="s">
        <v>74</v>
      </c>
      <c r="C11" s="10" t="s">
        <v>72</v>
      </c>
    </row>
    <row r="12" spans="1:4">
      <c r="A12" s="10" t="s">
        <v>71</v>
      </c>
      <c r="C12" s="10" t="s">
        <v>47</v>
      </c>
    </row>
    <row r="13" spans="1:4">
      <c r="A13" s="10" t="s">
        <v>46</v>
      </c>
      <c r="C13" s="10" t="s">
        <v>48</v>
      </c>
    </row>
    <row r="14" spans="1:4">
      <c r="A14" s="10" t="s">
        <v>46</v>
      </c>
      <c r="C14" s="10" t="s">
        <v>49</v>
      </c>
    </row>
    <row r="15" spans="1:4">
      <c r="C15" s="10" t="s">
        <v>50</v>
      </c>
    </row>
    <row r="18" spans="1:4">
      <c r="A18" s="10" t="s">
        <v>51</v>
      </c>
    </row>
    <row r="19" spans="1:4">
      <c r="A19" s="10" t="s">
        <v>52</v>
      </c>
    </row>
    <row r="20" spans="1:4">
      <c r="A20" s="10" t="s">
        <v>51</v>
      </c>
    </row>
    <row r="22" spans="1:4">
      <c r="A22" s="59" t="s">
        <v>53</v>
      </c>
      <c r="B22" s="59"/>
      <c r="C22" s="59"/>
      <c r="D22" s="59"/>
    </row>
    <row r="23" spans="1:4">
      <c r="A23" s="16" t="s">
        <v>54</v>
      </c>
      <c r="B23" s="16"/>
      <c r="C23" s="19" t="s">
        <v>55</v>
      </c>
      <c r="D23" s="19" t="s">
        <v>56</v>
      </c>
    </row>
    <row r="24" spans="1:4">
      <c r="A24" s="16" t="s">
        <v>57</v>
      </c>
      <c r="B24" s="16"/>
      <c r="C24" s="16">
        <v>6986088</v>
      </c>
      <c r="D24" s="16">
        <v>3993159</v>
      </c>
    </row>
    <row r="25" spans="1:4">
      <c r="A25" s="16" t="s">
        <v>58</v>
      </c>
      <c r="B25" s="16"/>
      <c r="C25" s="16">
        <f>ROUND(C24,0)</f>
        <v>6986088</v>
      </c>
      <c r="D25" s="16">
        <f>ROUND(D24,0)</f>
        <v>3993159</v>
      </c>
    </row>
    <row r="26" spans="1:4">
      <c r="A26" s="10" t="s">
        <v>59</v>
      </c>
      <c r="C26" s="53">
        <f>ROUND(C25+D25,0)</f>
        <v>10979247</v>
      </c>
      <c r="D26" s="53"/>
    </row>
    <row r="27" spans="1:4">
      <c r="A27" s="16" t="s">
        <v>60</v>
      </c>
      <c r="B27" s="17">
        <v>0.27</v>
      </c>
      <c r="C27" s="54">
        <f>ROUND(C26*B27,0)</f>
        <v>2964397</v>
      </c>
      <c r="D27" s="54"/>
    </row>
    <row r="28" spans="1:4">
      <c r="A28" s="16" t="s">
        <v>61</v>
      </c>
      <c r="B28" s="16"/>
      <c r="C28" s="55">
        <f>ROUND(C26+C27,0)</f>
        <v>13943644</v>
      </c>
      <c r="D28" s="55"/>
    </row>
    <row r="32" spans="1:4">
      <c r="B32" s="53" t="s">
        <v>62</v>
      </c>
      <c r="C32" s="53"/>
    </row>
    <row r="34" spans="1:1">
      <c r="A34" s="18"/>
    </row>
    <row r="35" spans="1:1">
      <c r="A35" s="18"/>
    </row>
    <row r="36" spans="1:1">
      <c r="A36" s="18"/>
    </row>
  </sheetData>
  <mergeCells count="10">
    <mergeCell ref="C26:D26"/>
    <mergeCell ref="C27:D27"/>
    <mergeCell ref="C28:D28"/>
    <mergeCell ref="B32:C32"/>
    <mergeCell ref="A3:D3"/>
    <mergeCell ref="A4:D4"/>
    <mergeCell ref="A5:D5"/>
    <mergeCell ref="A6:D6"/>
    <mergeCell ref="A7:D7"/>
    <mergeCell ref="A22:D22"/>
  </mergeCells>
  <pageMargins left="1" right="1" top="1" bottom="1" header="0.41666666666666669" footer="0.41666666666666669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9"/>
  <sheetViews>
    <sheetView workbookViewId="0">
      <selection activeCell="E10" sqref="E10"/>
    </sheetView>
  </sheetViews>
  <sheetFormatPr defaultRowHeight="12.75"/>
  <cols>
    <col min="1" max="1" width="36.42578125" style="11" customWidth="1"/>
    <col min="2" max="3" width="20.7109375" style="11" customWidth="1"/>
    <col min="4" max="16384" width="9.140625" style="11"/>
  </cols>
  <sheetData>
    <row r="1" spans="1:31" s="12" customFormat="1">
      <c r="A1" s="45" t="s">
        <v>0</v>
      </c>
      <c r="B1" s="47" t="s">
        <v>1</v>
      </c>
      <c r="C1" s="47" t="s">
        <v>2</v>
      </c>
    </row>
    <row r="2" spans="1:31">
      <c r="A2" s="46" t="s">
        <v>21</v>
      </c>
      <c r="B2" s="46">
        <f>'Irtás, föld- és sziklamunka'!H8</f>
        <v>0</v>
      </c>
      <c r="C2" s="46">
        <f>'Irtás, föld- és sziklamunka'!I8</f>
        <v>376848</v>
      </c>
    </row>
    <row r="3" spans="1:31">
      <c r="A3" s="46" t="s">
        <v>27</v>
      </c>
      <c r="B3" s="46">
        <f>'Helyszíni beton és vasbeton mun'!H6</f>
        <v>48189</v>
      </c>
      <c r="C3" s="46">
        <f>'Helyszíni beton és vasbeton mun'!I6</f>
        <v>154985</v>
      </c>
    </row>
    <row r="4" spans="1:31" ht="25.5">
      <c r="A4" s="46" t="s">
        <v>32</v>
      </c>
      <c r="B4" s="39">
        <v>1890000</v>
      </c>
      <c r="C4" s="46">
        <v>1344000</v>
      </c>
    </row>
    <row r="5" spans="1:31">
      <c r="A5" s="46" t="s">
        <v>39</v>
      </c>
      <c r="B5" s="46">
        <f>'Fa- és műanyag szerkezet elhely'!H8</f>
        <v>1613398</v>
      </c>
      <c r="C5" s="46">
        <f>'Fa- és műanyag szerkezet elhely'!I8</f>
        <v>500464</v>
      </c>
    </row>
    <row r="6" spans="1:31">
      <c r="A6" s="46" t="s">
        <v>41</v>
      </c>
      <c r="B6" s="46">
        <f ca="1">Szigetelés!H3</f>
        <v>1648611</v>
      </c>
      <c r="C6" s="46">
        <f ca="1">Szigetelés!I3</f>
        <v>1106142</v>
      </c>
    </row>
    <row r="7" spans="1:31">
      <c r="A7" s="46" t="s">
        <v>44</v>
      </c>
      <c r="B7" s="46">
        <f>'Épületgépészeti csővezeték szer'!H7</f>
        <v>285890</v>
      </c>
      <c r="C7" s="46">
        <f>'Épületgépészeti csővezeték szer'!I7</f>
        <v>284860</v>
      </c>
    </row>
    <row r="8" spans="1:31" s="12" customFormat="1" ht="13.5" thickBot="1">
      <c r="A8" s="46" t="s">
        <v>75</v>
      </c>
      <c r="B8" s="46">
        <v>1500000</v>
      </c>
      <c r="C8" s="46">
        <v>225860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</row>
    <row r="9" spans="1:31" ht="13.5" thickBot="1">
      <c r="A9" s="48" t="s">
        <v>45</v>
      </c>
      <c r="B9" s="49">
        <v>6986088</v>
      </c>
      <c r="C9" s="50">
        <v>3993159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Roman,bold"&amp;10Munkanem összesítő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8"/>
  <sheetViews>
    <sheetView zoomScale="140" zoomScaleNormal="140" workbookViewId="0">
      <selection activeCell="C10" sqref="C10"/>
    </sheetView>
  </sheetViews>
  <sheetFormatPr defaultRowHeight="12.75"/>
  <cols>
    <col min="1" max="1" width="4.28515625" style="8" customWidth="1"/>
    <col min="2" max="2" width="9.28515625" style="1" customWidth="1"/>
    <col min="3" max="3" width="36.7109375" style="1" customWidth="1"/>
    <col min="4" max="4" width="6.7109375" style="6" customWidth="1"/>
    <col min="5" max="5" width="4.42578125" style="1" customWidth="1"/>
    <col min="6" max="6" width="5.5703125" style="6" customWidth="1"/>
    <col min="7" max="7" width="8.28515625" style="6" customWidth="1"/>
    <col min="8" max="9" width="10.28515625" style="6" customWidth="1"/>
    <col min="10" max="10" width="15.7109375" style="1" customWidth="1"/>
    <col min="11" max="16384" width="9.140625" style="1"/>
  </cols>
  <sheetData>
    <row r="1" spans="1:9" s="4" customFormat="1" ht="51">
      <c r="A1" s="7" t="s">
        <v>3</v>
      </c>
      <c r="B1" s="3" t="s">
        <v>4</v>
      </c>
      <c r="C1" s="3" t="s">
        <v>5</v>
      </c>
      <c r="D1" s="5" t="s">
        <v>6</v>
      </c>
      <c r="E1" s="3" t="s">
        <v>7</v>
      </c>
      <c r="F1" s="5" t="s">
        <v>8</v>
      </c>
      <c r="G1" s="5" t="s">
        <v>9</v>
      </c>
      <c r="H1" s="5" t="s">
        <v>10</v>
      </c>
      <c r="I1" s="5" t="s">
        <v>11</v>
      </c>
    </row>
    <row r="2" spans="1:9" ht="38.25">
      <c r="A2" s="8">
        <v>1</v>
      </c>
      <c r="B2" s="1" t="s">
        <v>12</v>
      </c>
      <c r="C2" s="2" t="s">
        <v>14</v>
      </c>
      <c r="D2" s="6">
        <v>18.559999999999999</v>
      </c>
      <c r="E2" s="1" t="s">
        <v>13</v>
      </c>
      <c r="F2" s="6">
        <v>0</v>
      </c>
      <c r="G2" s="6">
        <v>6500</v>
      </c>
      <c r="H2" s="6">
        <f>ROUND(D2*F2, 0)</f>
        <v>0</v>
      </c>
      <c r="I2" s="6">
        <f>ROUND(D2*G2, 0)</f>
        <v>120640</v>
      </c>
    </row>
    <row r="4" spans="1:9" ht="41.25">
      <c r="A4" s="8">
        <v>2</v>
      </c>
      <c r="B4" s="1" t="s">
        <v>15</v>
      </c>
      <c r="C4" s="2" t="s">
        <v>20</v>
      </c>
      <c r="D4" s="6">
        <v>2</v>
      </c>
      <c r="E4" s="1" t="s">
        <v>16</v>
      </c>
      <c r="F4" s="6">
        <v>0</v>
      </c>
      <c r="G4" s="6">
        <v>65000</v>
      </c>
      <c r="H4" s="6">
        <f>ROUND(D4*F4, 0)</f>
        <v>0</v>
      </c>
      <c r="I4" s="6">
        <f>ROUND(D4*G4, 0)</f>
        <v>130000</v>
      </c>
    </row>
    <row r="6" spans="1:9" ht="38.25">
      <c r="A6" s="8">
        <v>3</v>
      </c>
      <c r="B6" s="1" t="s">
        <v>17</v>
      </c>
      <c r="C6" s="2" t="s">
        <v>18</v>
      </c>
      <c r="D6" s="6">
        <v>18.559999999999999</v>
      </c>
      <c r="E6" s="1" t="s">
        <v>13</v>
      </c>
      <c r="F6" s="6">
        <v>0</v>
      </c>
      <c r="G6" s="6">
        <v>6800</v>
      </c>
      <c r="H6" s="6">
        <f>ROUND(D6*F6, 0)</f>
        <v>0</v>
      </c>
      <c r="I6" s="6">
        <f>ROUND(D6*G6, 0)</f>
        <v>126208</v>
      </c>
    </row>
    <row r="8" spans="1:9" s="9" customFormat="1">
      <c r="A8" s="7"/>
      <c r="B8" s="3"/>
      <c r="C8" s="3" t="s">
        <v>19</v>
      </c>
      <c r="D8" s="5"/>
      <c r="E8" s="3"/>
      <c r="F8" s="5"/>
      <c r="G8" s="5"/>
      <c r="H8" s="5">
        <f>ROUND(SUM(H2:H7),0)</f>
        <v>0</v>
      </c>
      <c r="I8" s="5">
        <f>ROUND(SUM(I2:I7),0)</f>
        <v>376848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Irtás, föld- és sziklamunka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6"/>
  <sheetViews>
    <sheetView zoomScale="150" zoomScaleNormal="150" workbookViewId="0">
      <selection activeCell="J4" sqref="J4"/>
    </sheetView>
  </sheetViews>
  <sheetFormatPr defaultRowHeight="12.75"/>
  <cols>
    <col min="1" max="1" width="4.28515625" style="8" customWidth="1"/>
    <col min="2" max="2" width="9.28515625" style="1" customWidth="1"/>
    <col min="3" max="3" width="36.7109375" style="1" customWidth="1"/>
    <col min="4" max="4" width="6.7109375" style="6" customWidth="1"/>
    <col min="5" max="5" width="5" style="1" customWidth="1"/>
    <col min="6" max="7" width="8.28515625" style="6" customWidth="1"/>
    <col min="8" max="9" width="10.28515625" style="6" customWidth="1"/>
    <col min="10" max="10" width="15.7109375" style="1" customWidth="1"/>
    <col min="11" max="16384" width="9.140625" style="1"/>
  </cols>
  <sheetData>
    <row r="1" spans="1:9" s="4" customFormat="1" ht="25.5">
      <c r="A1" s="7" t="s">
        <v>3</v>
      </c>
      <c r="B1" s="3" t="s">
        <v>4</v>
      </c>
      <c r="C1" s="3" t="s">
        <v>5</v>
      </c>
      <c r="D1" s="5" t="s">
        <v>6</v>
      </c>
      <c r="E1" s="3" t="s">
        <v>7</v>
      </c>
      <c r="F1" s="5" t="s">
        <v>8</v>
      </c>
      <c r="G1" s="5" t="s">
        <v>9</v>
      </c>
      <c r="H1" s="5" t="s">
        <v>10</v>
      </c>
      <c r="I1" s="5" t="s">
        <v>11</v>
      </c>
    </row>
    <row r="2" spans="1:9" ht="25.5">
      <c r="A2" s="8">
        <v>1</v>
      </c>
      <c r="B2" s="1" t="s">
        <v>22</v>
      </c>
      <c r="C2" s="2" t="s">
        <v>24</v>
      </c>
      <c r="D2" s="6">
        <v>32.56</v>
      </c>
      <c r="E2" s="1" t="s">
        <v>23</v>
      </c>
      <c r="F2" s="6">
        <v>0</v>
      </c>
      <c r="G2" s="6">
        <v>2240</v>
      </c>
      <c r="H2" s="6">
        <f>ROUND(D2*F2, 0)</f>
        <v>0</v>
      </c>
      <c r="I2" s="6">
        <f>ROUND(D2*G2, 0)</f>
        <v>72934</v>
      </c>
    </row>
    <row r="4" spans="1:9" ht="78">
      <c r="A4" s="8">
        <v>2</v>
      </c>
      <c r="B4" s="1" t="s">
        <v>25</v>
      </c>
      <c r="C4" s="2" t="s">
        <v>26</v>
      </c>
      <c r="D4" s="6">
        <v>32.56</v>
      </c>
      <c r="E4" s="1" t="s">
        <v>23</v>
      </c>
      <c r="F4" s="6">
        <v>1480</v>
      </c>
      <c r="G4" s="6">
        <v>2520</v>
      </c>
      <c r="H4" s="6">
        <f>ROUND(D4*F4, 0)</f>
        <v>48189</v>
      </c>
      <c r="I4" s="6">
        <f>ROUND(D4*G4, 0)</f>
        <v>82051</v>
      </c>
    </row>
    <row r="6" spans="1:9" s="9" customFormat="1">
      <c r="A6" s="7"/>
      <c r="B6" s="3"/>
      <c r="C6" s="3" t="s">
        <v>19</v>
      </c>
      <c r="D6" s="5"/>
      <c r="E6" s="3"/>
      <c r="F6" s="5"/>
      <c r="G6" s="5"/>
      <c r="H6" s="5">
        <f>ROUND(SUM(H2:H5),0)</f>
        <v>48189</v>
      </c>
      <c r="I6" s="5">
        <f>ROUND(SUM(I2:I5),0)</f>
        <v>154985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Helyszíni beton és vasbeton munka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7"/>
  <sheetViews>
    <sheetView zoomScale="130" zoomScaleNormal="130" workbookViewId="0">
      <selection activeCell="B7" sqref="B7"/>
    </sheetView>
  </sheetViews>
  <sheetFormatPr defaultRowHeight="12.75"/>
  <cols>
    <col min="1" max="1" width="4.28515625" style="8" customWidth="1"/>
    <col min="2" max="2" width="9.28515625" style="1" customWidth="1"/>
    <col min="3" max="3" width="36.7109375" style="1" customWidth="1"/>
    <col min="4" max="4" width="4.85546875" style="6" customWidth="1"/>
    <col min="5" max="5" width="6.7109375" style="1" customWidth="1"/>
    <col min="6" max="7" width="8.28515625" style="6" customWidth="1"/>
    <col min="8" max="9" width="10.28515625" style="6" customWidth="1"/>
    <col min="10" max="10" width="15.7109375" style="1" customWidth="1"/>
    <col min="11" max="16384" width="9.140625" style="1"/>
  </cols>
  <sheetData>
    <row r="1" spans="1:9" s="4" customFormat="1" ht="25.5">
      <c r="A1" s="35" t="s">
        <v>3</v>
      </c>
      <c r="B1" s="36" t="s">
        <v>4</v>
      </c>
      <c r="C1" s="36" t="s">
        <v>5</v>
      </c>
      <c r="D1" s="37" t="s">
        <v>6</v>
      </c>
      <c r="E1" s="36" t="s">
        <v>7</v>
      </c>
      <c r="F1" s="37" t="s">
        <v>8</v>
      </c>
      <c r="G1" s="37" t="s">
        <v>9</v>
      </c>
      <c r="H1" s="37" t="s">
        <v>10</v>
      </c>
      <c r="I1" s="37" t="s">
        <v>11</v>
      </c>
    </row>
    <row r="2" spans="1:9" ht="76.5">
      <c r="A2" s="41">
        <v>1</v>
      </c>
      <c r="B2" s="42" t="s">
        <v>29</v>
      </c>
      <c r="C2" s="43" t="s">
        <v>30</v>
      </c>
      <c r="D2" s="44">
        <v>420</v>
      </c>
      <c r="E2" s="42" t="s">
        <v>23</v>
      </c>
      <c r="F2" s="44">
        <v>4500</v>
      </c>
      <c r="G2" s="44">
        <v>3200</v>
      </c>
      <c r="H2" s="44">
        <f>ROUND(D2*F2, 0)</f>
        <v>1890000</v>
      </c>
      <c r="I2" s="44">
        <f>ROUND(D2*G2, 0)</f>
        <v>1344000</v>
      </c>
    </row>
    <row r="3" spans="1:9" ht="13.5" thickBot="1">
      <c r="A3" s="41"/>
      <c r="B3" s="42"/>
      <c r="C3" s="43" t="s">
        <v>31</v>
      </c>
      <c r="D3" s="44"/>
      <c r="E3" s="42"/>
      <c r="F3" s="44"/>
      <c r="G3" s="44"/>
      <c r="H3" s="44"/>
      <c r="I3" s="44"/>
    </row>
    <row r="4" spans="1:9" ht="13.5" thickBot="1">
      <c r="A4" s="20"/>
      <c r="B4" s="21"/>
      <c r="C4" s="21" t="s">
        <v>19</v>
      </c>
      <c r="D4" s="22"/>
      <c r="E4" s="21"/>
      <c r="F4" s="22"/>
      <c r="G4" s="22"/>
      <c r="H4" s="22">
        <v>1890000</v>
      </c>
      <c r="I4" s="23">
        <v>1344000</v>
      </c>
    </row>
    <row r="7" spans="1:9">
      <c r="A7" s="24"/>
      <c r="B7" s="42"/>
      <c r="C7" s="42"/>
      <c r="D7" s="44"/>
      <c r="E7" s="42"/>
      <c r="F7" s="44"/>
      <c r="G7" s="44"/>
      <c r="H7" s="44"/>
      <c r="I7" s="44"/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Hideg- és meleg burkolatok készítése, aljzat előkészítés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8"/>
  <sheetViews>
    <sheetView topLeftCell="A4" zoomScale="130" zoomScaleNormal="130" workbookViewId="0">
      <selection activeCell="C15" sqref="C15"/>
    </sheetView>
  </sheetViews>
  <sheetFormatPr defaultRowHeight="12.75"/>
  <cols>
    <col min="1" max="1" width="4.28515625" style="8" customWidth="1"/>
    <col min="2" max="2" width="9.28515625" style="1" customWidth="1"/>
    <col min="3" max="3" width="36.7109375" style="1" customWidth="1"/>
    <col min="4" max="4" width="6.28515625" style="6" customWidth="1"/>
    <col min="5" max="5" width="4.42578125" style="1" customWidth="1"/>
    <col min="6" max="7" width="8.28515625" style="6" customWidth="1"/>
    <col min="8" max="9" width="10.28515625" style="6" customWidth="1"/>
    <col min="10" max="10" width="15.7109375" style="1" customWidth="1"/>
    <col min="11" max="16384" width="9.140625" style="1"/>
  </cols>
  <sheetData>
    <row r="1" spans="1:9" s="4" customFormat="1" ht="25.5">
      <c r="A1" s="35" t="s">
        <v>3</v>
      </c>
      <c r="B1" s="36" t="s">
        <v>4</v>
      </c>
      <c r="C1" s="36" t="s">
        <v>5</v>
      </c>
      <c r="D1" s="37" t="s">
        <v>6</v>
      </c>
      <c r="E1" s="36" t="s">
        <v>7</v>
      </c>
      <c r="F1" s="37" t="s">
        <v>8</v>
      </c>
      <c r="G1" s="37" t="s">
        <v>9</v>
      </c>
      <c r="H1" s="37" t="s">
        <v>10</v>
      </c>
      <c r="I1" s="37" t="s">
        <v>11</v>
      </c>
    </row>
    <row r="2" spans="1:9" ht="41.25">
      <c r="A2" s="41">
        <v>1</v>
      </c>
      <c r="B2" s="42" t="s">
        <v>33</v>
      </c>
      <c r="C2" s="43" t="s">
        <v>38</v>
      </c>
      <c r="D2" s="44">
        <v>62.48</v>
      </c>
      <c r="E2" s="42" t="s">
        <v>37</v>
      </c>
      <c r="F2" s="44">
        <v>0</v>
      </c>
      <c r="G2" s="44">
        <v>1800</v>
      </c>
      <c r="H2" s="44">
        <f>ROUND(D2*F2, 0)</f>
        <v>0</v>
      </c>
      <c r="I2" s="44">
        <f>ROUND(D2*G2, 0)</f>
        <v>112464</v>
      </c>
    </row>
    <row r="3" spans="1:9">
      <c r="A3" s="41"/>
      <c r="B3" s="42"/>
      <c r="C3" s="42"/>
      <c r="D3" s="44"/>
      <c r="E3" s="42"/>
      <c r="F3" s="44"/>
      <c r="G3" s="44"/>
      <c r="H3" s="44"/>
      <c r="I3" s="44"/>
    </row>
    <row r="4" spans="1:9" ht="63.75">
      <c r="A4" s="41">
        <v>2</v>
      </c>
      <c r="B4" s="42" t="s">
        <v>34</v>
      </c>
      <c r="C4" s="43" t="s">
        <v>35</v>
      </c>
      <c r="D4" s="44">
        <v>24</v>
      </c>
      <c r="E4" s="42" t="s">
        <v>16</v>
      </c>
      <c r="F4" s="44">
        <v>49552</v>
      </c>
      <c r="G4" s="44">
        <v>10500</v>
      </c>
      <c r="H4" s="44">
        <f>ROUND(D4*F4, 0)</f>
        <v>1189248</v>
      </c>
      <c r="I4" s="44">
        <f>ROUND(D4*G4, 0)</f>
        <v>252000</v>
      </c>
    </row>
    <row r="5" spans="1:9">
      <c r="A5" s="41"/>
      <c r="B5" s="42"/>
      <c r="C5" s="42"/>
      <c r="D5" s="44"/>
      <c r="E5" s="42"/>
      <c r="F5" s="44"/>
      <c r="G5" s="44"/>
      <c r="H5" s="44"/>
      <c r="I5" s="44"/>
    </row>
    <row r="6" spans="1:9" ht="76.5">
      <c r="A6" s="41">
        <v>3</v>
      </c>
      <c r="B6" s="42" t="s">
        <v>36</v>
      </c>
      <c r="C6" s="43" t="s">
        <v>68</v>
      </c>
      <c r="D6" s="44">
        <v>17</v>
      </c>
      <c r="E6" s="42" t="s">
        <v>16</v>
      </c>
      <c r="F6" s="44">
        <v>24950</v>
      </c>
      <c r="G6" s="44">
        <v>8000</v>
      </c>
      <c r="H6" s="44">
        <f>ROUND(D6*F6, 0)</f>
        <v>424150</v>
      </c>
      <c r="I6" s="44">
        <f>ROUND(D6*G6, 0)</f>
        <v>136000</v>
      </c>
    </row>
    <row r="7" spans="1:9" ht="13.5" thickBot="1">
      <c r="A7" s="24"/>
      <c r="B7" s="25"/>
      <c r="C7" s="25"/>
      <c r="D7" s="39"/>
      <c r="E7" s="25"/>
      <c r="F7" s="39"/>
      <c r="G7" s="39"/>
      <c r="H7" s="39"/>
      <c r="I7" s="39"/>
    </row>
    <row r="8" spans="1:9" s="9" customFormat="1" ht="13.5" thickBot="1">
      <c r="A8" s="20"/>
      <c r="B8" s="21"/>
      <c r="C8" s="21" t="s">
        <v>19</v>
      </c>
      <c r="D8" s="22"/>
      <c r="E8" s="21"/>
      <c r="F8" s="22"/>
      <c r="G8" s="22"/>
      <c r="H8" s="22">
        <f>ROUND(SUM(H2:H7),0)</f>
        <v>1613398</v>
      </c>
      <c r="I8" s="23">
        <f>ROUND(SUM(I2:I7),0)</f>
        <v>500464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Fa- és műanyag szerkezet elhelyezése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6"/>
  <sheetViews>
    <sheetView zoomScale="140" zoomScaleNormal="140" workbookViewId="0">
      <selection activeCell="L1" sqref="L1"/>
    </sheetView>
  </sheetViews>
  <sheetFormatPr defaultRowHeight="12.75"/>
  <cols>
    <col min="1" max="1" width="4.28515625" style="8" customWidth="1"/>
    <col min="2" max="2" width="9.28515625" style="1" customWidth="1"/>
    <col min="3" max="3" width="36.7109375" style="1" customWidth="1"/>
    <col min="4" max="4" width="6.42578125" style="6" customWidth="1"/>
    <col min="5" max="5" width="5.28515625" style="1" customWidth="1"/>
    <col min="6" max="7" width="8.28515625" style="6" customWidth="1"/>
    <col min="8" max="9" width="10.28515625" style="6" customWidth="1"/>
    <col min="10" max="10" width="15.7109375" style="1" customWidth="1"/>
    <col min="11" max="16384" width="9.140625" style="1"/>
  </cols>
  <sheetData>
    <row r="1" spans="1:9" s="4" customFormat="1" ht="25.5">
      <c r="A1" s="35" t="s">
        <v>3</v>
      </c>
      <c r="B1" s="36" t="s">
        <v>4</v>
      </c>
      <c r="C1" s="36" t="s">
        <v>5</v>
      </c>
      <c r="D1" s="37" t="s">
        <v>6</v>
      </c>
      <c r="E1" s="36" t="s">
        <v>7</v>
      </c>
      <c r="F1" s="37" t="s">
        <v>8</v>
      </c>
      <c r="G1" s="37" t="s">
        <v>9</v>
      </c>
      <c r="H1" s="37" t="s">
        <v>10</v>
      </c>
      <c r="I1" s="37" t="s">
        <v>11</v>
      </c>
    </row>
    <row r="2" spans="1:9" ht="39" thickBot="1">
      <c r="A2" s="41">
        <v>1</v>
      </c>
      <c r="B2" s="42" t="s">
        <v>40</v>
      </c>
      <c r="C2" s="43" t="s">
        <v>69</v>
      </c>
      <c r="D2" s="44">
        <v>589</v>
      </c>
      <c r="E2" s="42" t="s">
        <v>23</v>
      </c>
      <c r="F2" s="44">
        <v>2799</v>
      </c>
      <c r="G2" s="44">
        <v>1878</v>
      </c>
      <c r="H2" s="44">
        <f>ROUND(D2*F2, 0)</f>
        <v>1648611</v>
      </c>
      <c r="I2" s="44">
        <f>ROUND(D2*G2, 0)</f>
        <v>1106142</v>
      </c>
    </row>
    <row r="3" spans="1:9" ht="13.5" thickBot="1">
      <c r="A3" s="20"/>
      <c r="B3" s="21"/>
      <c r="C3" s="21" t="s">
        <v>19</v>
      </c>
      <c r="D3" s="22"/>
      <c r="E3" s="21"/>
      <c r="F3" s="22"/>
      <c r="G3" s="22"/>
      <c r="H3" s="22">
        <f ca="1">ROUND(SUM(H2:H5),0)</f>
        <v>1648611</v>
      </c>
      <c r="I3" s="23">
        <f ca="1">ROUND(SUM(I2:I5),0)</f>
        <v>1106142</v>
      </c>
    </row>
    <row r="4" spans="1:9">
      <c r="A4" s="41"/>
      <c r="B4" s="42"/>
      <c r="C4" s="43"/>
      <c r="D4" s="44"/>
      <c r="E4" s="42"/>
      <c r="F4" s="44"/>
      <c r="G4" s="44"/>
      <c r="H4" s="44"/>
      <c r="I4" s="44"/>
    </row>
    <row r="5" spans="1:9">
      <c r="A5" s="24"/>
      <c r="B5" s="25"/>
      <c r="C5" s="25"/>
      <c r="D5" s="39"/>
      <c r="E5" s="25"/>
      <c r="F5" s="39"/>
      <c r="G5" s="39"/>
      <c r="H5" s="39"/>
      <c r="I5" s="39"/>
    </row>
    <row r="6" spans="1:9" s="9" customFormat="1"/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Szigetelés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M3" sqref="M3"/>
    </sheetView>
  </sheetViews>
  <sheetFormatPr defaultRowHeight="12.75"/>
  <cols>
    <col min="1" max="1" width="4.28515625" style="8" customWidth="1"/>
    <col min="2" max="2" width="9.28515625" style="1" customWidth="1"/>
    <col min="3" max="3" width="29.5703125" style="1" customWidth="1"/>
    <col min="4" max="4" width="7.7109375" style="6" customWidth="1"/>
    <col min="5" max="5" width="7.140625" style="1" customWidth="1"/>
    <col min="6" max="6" width="9.42578125" style="6" customWidth="1"/>
    <col min="7" max="7" width="9.5703125" style="6" customWidth="1"/>
    <col min="8" max="9" width="10.28515625" style="6" customWidth="1"/>
    <col min="10" max="10" width="15.7109375" style="1" customWidth="1"/>
    <col min="11" max="16384" width="9.140625" style="1"/>
  </cols>
  <sheetData>
    <row r="1" spans="1:9" s="4" customFormat="1" ht="25.5">
      <c r="A1" s="35" t="s">
        <v>3</v>
      </c>
      <c r="B1" s="36" t="s">
        <v>4</v>
      </c>
      <c r="C1" s="36" t="s">
        <v>5</v>
      </c>
      <c r="D1" s="37" t="s">
        <v>6</v>
      </c>
      <c r="E1" s="36" t="s">
        <v>7</v>
      </c>
      <c r="F1" s="37" t="s">
        <v>8</v>
      </c>
      <c r="G1" s="37" t="s">
        <v>9</v>
      </c>
      <c r="H1" s="37" t="s">
        <v>10</v>
      </c>
      <c r="I1" s="37" t="s">
        <v>11</v>
      </c>
    </row>
    <row r="2" spans="1:9" ht="89.25">
      <c r="A2" s="24">
        <v>1</v>
      </c>
      <c r="B2" s="25" t="s">
        <v>42</v>
      </c>
      <c r="C2" s="38" t="s">
        <v>43</v>
      </c>
      <c r="D2" s="39">
        <v>56</v>
      </c>
      <c r="E2" s="25" t="s">
        <v>28</v>
      </c>
      <c r="F2" s="39">
        <v>1690</v>
      </c>
      <c r="G2" s="39">
        <v>1840</v>
      </c>
      <c r="H2" s="39">
        <f>ROUND(D2*F2, 0)</f>
        <v>94640</v>
      </c>
      <c r="I2" s="39">
        <f>ROUND(D2*G2, 0)</f>
        <v>103040</v>
      </c>
    </row>
    <row r="3" spans="1:9" ht="51">
      <c r="A3" s="24">
        <v>2</v>
      </c>
      <c r="B3" s="25"/>
      <c r="C3" s="25" t="s">
        <v>63</v>
      </c>
      <c r="D3" s="39">
        <v>24</v>
      </c>
      <c r="E3" s="25" t="s">
        <v>64</v>
      </c>
      <c r="F3" s="39">
        <v>1690</v>
      </c>
      <c r="G3" s="39">
        <v>1840</v>
      </c>
      <c r="H3" s="39">
        <f t="shared" ref="H3:H6" si="0">D3*F3</f>
        <v>40560</v>
      </c>
      <c r="I3" s="39">
        <f t="shared" ref="I3:I6" si="1">D3*G3</f>
        <v>44160</v>
      </c>
    </row>
    <row r="4" spans="1:9" s="9" customFormat="1" ht="51.75" customHeight="1">
      <c r="A4" s="40">
        <v>3</v>
      </c>
      <c r="C4" s="25" t="s">
        <v>65</v>
      </c>
      <c r="D4" s="39">
        <v>18</v>
      </c>
      <c r="E4" s="25" t="s">
        <v>64</v>
      </c>
      <c r="F4" s="39">
        <v>2280</v>
      </c>
      <c r="G4" s="39">
        <v>2160</v>
      </c>
      <c r="H4" s="39">
        <f t="shared" si="0"/>
        <v>41040</v>
      </c>
      <c r="I4" s="39">
        <f t="shared" si="1"/>
        <v>38880</v>
      </c>
    </row>
    <row r="5" spans="1:9" ht="63.75">
      <c r="A5" s="24">
        <v>4</v>
      </c>
      <c r="B5" s="25"/>
      <c r="C5" s="25" t="s">
        <v>66</v>
      </c>
      <c r="D5" s="39">
        <v>12</v>
      </c>
      <c r="E5" s="25" t="s">
        <v>64</v>
      </c>
      <c r="F5" s="39">
        <v>2840</v>
      </c>
      <c r="G5" s="39">
        <v>2750</v>
      </c>
      <c r="H5" s="39">
        <f t="shared" si="0"/>
        <v>34080</v>
      </c>
      <c r="I5" s="39">
        <f t="shared" si="1"/>
        <v>33000</v>
      </c>
    </row>
    <row r="6" spans="1:9" ht="39" thickBot="1">
      <c r="A6" s="24">
        <v>5</v>
      </c>
      <c r="B6" s="25"/>
      <c r="C6" s="25" t="s">
        <v>67</v>
      </c>
      <c r="D6" s="39">
        <v>11</v>
      </c>
      <c r="E6" s="25" t="s">
        <v>16</v>
      </c>
      <c r="F6" s="39">
        <v>6870</v>
      </c>
      <c r="G6" s="39">
        <v>5980</v>
      </c>
      <c r="H6" s="39">
        <f t="shared" si="0"/>
        <v>75570</v>
      </c>
      <c r="I6" s="39">
        <f t="shared" si="1"/>
        <v>65780</v>
      </c>
    </row>
    <row r="7" spans="1:9" ht="13.5" thickBot="1">
      <c r="A7" s="32"/>
      <c r="B7" s="33"/>
      <c r="C7" s="21" t="s">
        <v>19</v>
      </c>
      <c r="D7" s="34"/>
      <c r="E7" s="33"/>
      <c r="F7" s="34"/>
      <c r="G7" s="34"/>
      <c r="H7" s="22">
        <f>SUM(H2:H6)</f>
        <v>285890</v>
      </c>
      <c r="I7" s="23">
        <f>SUM(I2:I6)</f>
        <v>284860</v>
      </c>
    </row>
    <row r="8" spans="1:9">
      <c r="A8" s="29"/>
      <c r="B8" s="30"/>
      <c r="C8" s="30"/>
      <c r="D8" s="31"/>
      <c r="E8" s="30"/>
      <c r="F8" s="31"/>
      <c r="G8" s="31"/>
      <c r="H8" s="31"/>
      <c r="I8" s="31"/>
    </row>
    <row r="9" spans="1:9">
      <c r="A9" s="26"/>
      <c r="B9" s="27"/>
      <c r="C9" s="27"/>
      <c r="D9" s="28"/>
      <c r="E9" s="27"/>
      <c r="F9" s="28"/>
      <c r="G9" s="28"/>
      <c r="H9" s="28"/>
      <c r="I9" s="28"/>
    </row>
    <row r="10" spans="1:9">
      <c r="A10" s="26"/>
      <c r="B10" s="27"/>
      <c r="C10" s="27"/>
      <c r="D10" s="28"/>
      <c r="E10" s="27"/>
      <c r="F10" s="28"/>
      <c r="G10" s="28"/>
      <c r="H10" s="28"/>
      <c r="I10" s="28"/>
    </row>
    <row r="11" spans="1:9">
      <c r="A11" s="26"/>
      <c r="B11" s="27"/>
      <c r="C11" s="27"/>
      <c r="D11" s="28"/>
      <c r="E11" s="27"/>
      <c r="F11" s="28"/>
      <c r="G11" s="28"/>
      <c r="H11" s="28"/>
      <c r="I11" s="28"/>
    </row>
    <row r="12" spans="1:9">
      <c r="A12" s="26"/>
      <c r="B12" s="27"/>
      <c r="C12" s="27"/>
      <c r="D12" s="28"/>
      <c r="E12" s="27"/>
      <c r="F12" s="28"/>
      <c r="G12" s="28"/>
      <c r="H12" s="28"/>
      <c r="I12" s="28"/>
    </row>
    <row r="13" spans="1:9">
      <c r="A13" s="26"/>
      <c r="B13" s="27"/>
      <c r="C13" s="27"/>
      <c r="D13" s="28"/>
      <c r="E13" s="27"/>
      <c r="F13" s="28"/>
      <c r="G13" s="28"/>
      <c r="H13" s="28"/>
      <c r="I13" s="28"/>
    </row>
    <row r="14" spans="1:9">
      <c r="A14" s="26"/>
      <c r="B14" s="27"/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Épületgépészeti csővezeték szerelése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L6" sqref="L6"/>
    </sheetView>
  </sheetViews>
  <sheetFormatPr defaultRowHeight="15"/>
  <cols>
    <col min="1" max="1" width="9.140625" customWidth="1"/>
    <col min="3" max="3" width="40.7109375" customWidth="1"/>
  </cols>
  <sheetData>
    <row r="1" spans="1:9" ht="25.5">
      <c r="A1" s="35" t="s">
        <v>3</v>
      </c>
      <c r="B1" s="36" t="s">
        <v>4</v>
      </c>
      <c r="C1" s="36" t="s">
        <v>5</v>
      </c>
      <c r="D1" s="37" t="s">
        <v>6</v>
      </c>
      <c r="E1" s="36" t="s">
        <v>7</v>
      </c>
      <c r="F1" s="37" t="s">
        <v>8</v>
      </c>
      <c r="G1" s="37" t="s">
        <v>9</v>
      </c>
      <c r="H1" s="37" t="s">
        <v>10</v>
      </c>
      <c r="I1" s="37" t="s">
        <v>11</v>
      </c>
    </row>
    <row r="2" spans="1:9" ht="16.5" customHeight="1" thickBot="1">
      <c r="A2" s="41">
        <v>1</v>
      </c>
      <c r="B2" s="42"/>
      <c r="C2" s="43" t="s">
        <v>76</v>
      </c>
      <c r="D2" s="52">
        <v>1</v>
      </c>
      <c r="E2" s="52" t="s">
        <v>16</v>
      </c>
      <c r="F2" s="44"/>
      <c r="G2" s="44"/>
      <c r="H2" s="44">
        <v>1500000</v>
      </c>
      <c r="I2" s="44">
        <v>225860</v>
      </c>
    </row>
    <row r="3" spans="1:9" ht="15" customHeight="1" thickBot="1">
      <c r="A3" s="20"/>
      <c r="B3" s="21"/>
      <c r="C3" s="21" t="s">
        <v>19</v>
      </c>
      <c r="D3" s="22"/>
      <c r="E3" s="21"/>
      <c r="F3" s="22"/>
      <c r="G3" s="22"/>
      <c r="H3" s="22">
        <v>1500000</v>
      </c>
      <c r="I3" s="23">
        <v>225860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Záradék</vt:lpstr>
      <vt:lpstr>Összesítő</vt:lpstr>
      <vt:lpstr>Irtás, föld- és sziklamunka</vt:lpstr>
      <vt:lpstr>Helyszíni beton és vasbeton mun</vt:lpstr>
      <vt:lpstr>Hideg- és melegburkolatok készí</vt:lpstr>
      <vt:lpstr>Fa- és műanyag szerkezet elhely</vt:lpstr>
      <vt:lpstr>Szigetelés</vt:lpstr>
      <vt:lpstr>Épületgépészeti csővezeték szer</vt:lpstr>
      <vt:lpstr>Hűtőkamra</vt:lpstr>
    </vt:vector>
  </TitlesOfParts>
  <Company>WXPEE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kutyifasandorne</cp:lastModifiedBy>
  <cp:lastPrinted>2018-11-13T09:02:00Z</cp:lastPrinted>
  <dcterms:created xsi:type="dcterms:W3CDTF">2017-12-17T07:52:09Z</dcterms:created>
  <dcterms:modified xsi:type="dcterms:W3CDTF">2019-01-22T10:19:24Z</dcterms:modified>
</cp:coreProperties>
</file>