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uczaalexandra.KISKOROSPH\Desktop\Szandra\TESTÜLET\határozatok\2019\"/>
    </mc:Choice>
  </mc:AlternateContent>
  <bookViews>
    <workbookView xWindow="12495" yWindow="1815" windowWidth="19440" windowHeight="9675"/>
  </bookViews>
  <sheets>
    <sheet name="Munka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D19" i="2"/>
  <c r="E19" i="2" s="1"/>
  <c r="G18" i="2"/>
  <c r="F18" i="2"/>
  <c r="D18" i="2"/>
  <c r="G9" i="2"/>
  <c r="F9" i="2"/>
  <c r="C15" i="2"/>
  <c r="F15" i="2" s="1"/>
  <c r="C14" i="2"/>
  <c r="G14" i="2" s="1"/>
  <c r="C13" i="2"/>
  <c r="F13" i="2" s="1"/>
  <c r="C12" i="2"/>
  <c r="G12" i="2" s="1"/>
  <c r="C11" i="2"/>
  <c r="F11" i="2" s="1"/>
  <c r="C10" i="2"/>
  <c r="C16" i="2" s="1"/>
  <c r="C20" i="2" s="1"/>
  <c r="D9" i="2"/>
  <c r="E9" i="2" s="1"/>
  <c r="G8" i="2"/>
  <c r="F8" i="2"/>
  <c r="D11" i="2" l="1"/>
  <c r="D13" i="2"/>
  <c r="D14" i="2"/>
  <c r="D12" i="2"/>
  <c r="D15" i="2"/>
  <c r="E15" i="2" s="1"/>
  <c r="E13" i="2"/>
  <c r="E11" i="2"/>
  <c r="F10" i="2"/>
  <c r="F14" i="2"/>
  <c r="F12" i="2"/>
  <c r="G15" i="2"/>
  <c r="G13" i="2"/>
  <c r="G11" i="2"/>
  <c r="D10" i="2"/>
  <c r="E10" i="2" s="1"/>
  <c r="E14" i="2"/>
  <c r="E12" i="2"/>
  <c r="G10" i="2"/>
  <c r="E18" i="2"/>
  <c r="D8" i="2"/>
  <c r="G16" i="2" l="1"/>
  <c r="G20" i="2" s="1"/>
  <c r="F16" i="2"/>
  <c r="F20" i="2" s="1"/>
  <c r="E8" i="2"/>
  <c r="E16" i="2" s="1"/>
  <c r="E20" i="2" s="1"/>
  <c r="D16" i="2"/>
  <c r="D20" i="2" s="1"/>
</calcChain>
</file>

<file path=xl/sharedStrings.xml><?xml version="1.0" encoding="utf-8"?>
<sst xmlns="http://schemas.openxmlformats.org/spreadsheetml/2006/main" count="36" uniqueCount="33">
  <si>
    <t>Költségek összesen:</t>
  </si>
  <si>
    <t>ÁFA (Ft)</t>
  </si>
  <si>
    <t>Nettó összeg (Ft)</t>
  </si>
  <si>
    <t>Bruttó összeg (Ft)</t>
  </si>
  <si>
    <t>Kiadások megnevezése</t>
  </si>
  <si>
    <t>2.</t>
  </si>
  <si>
    <t>1.</t>
  </si>
  <si>
    <t>Priolitási sorrend</t>
  </si>
  <si>
    <t>Finanszírozási ütemterv</t>
  </si>
  <si>
    <t>Ivóvíz víziközmű-rendszer</t>
  </si>
  <si>
    <t>Kiskőrös, Klapka utca (Béke utca és Szabadkai utca között), 494 fm</t>
  </si>
  <si>
    <t>Kiskőrös, Béke utca eleje, 430 fm</t>
  </si>
  <si>
    <t>Önrész összege (Ft)</t>
  </si>
  <si>
    <t>Támogatás összege (Ft)</t>
  </si>
  <si>
    <t>"Víziközművek Állami Rekonstrukciós Alapjából nyújtható támogatásra" Kiskőrös Hálózatrekonstrukciós pályázat ivóvíz víziközmű-rendszere</t>
  </si>
  <si>
    <t>3.</t>
  </si>
  <si>
    <t>4.</t>
  </si>
  <si>
    <t>5.</t>
  </si>
  <si>
    <t>6.</t>
  </si>
  <si>
    <t>7.</t>
  </si>
  <si>
    <t>8.</t>
  </si>
  <si>
    <t>Kiskőrös, Thököly utca (Deák u - József A. u. között) 310 fm</t>
  </si>
  <si>
    <t>Kiskőrös, Petrovics utca (Martini u. - Bajcsy Zs. U. között) 210 fm</t>
  </si>
  <si>
    <t>Kiskőrös, Damjanich utca (Segesvári u. kereszteződéstől - Damjanich u. 24 - ig) 60 m</t>
  </si>
  <si>
    <t>Kiskőrös, Batthyányi utca (Dózsa u. - Komáromi u. között) 540 fm</t>
  </si>
  <si>
    <t>Kiskőrös, Kisfaludy utca ( Klapka u - Erdőtelki u. között) 400 fm</t>
  </si>
  <si>
    <t>Kiskőrös, Bajcsy utca (Árpád u. - Petrovics u. között) 60 m</t>
  </si>
  <si>
    <t>Szennyvíz</t>
  </si>
  <si>
    <t>Kiskőrös, Petőfi utca 150 AC vasút alatti szennyvíz nyomóvezeték felújítása 110 KPE vezetékre</t>
  </si>
  <si>
    <t>Irányítástechnika rendszer felújítása (GFT-ből)</t>
  </si>
  <si>
    <t>Kelt:</t>
  </si>
  <si>
    <t>Támogatást igénylő aláírása</t>
  </si>
  <si>
    <t>Melléklet a 22/2019. sz. képv. 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</si>
</sst>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3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3" fontId="5" fillId="2" borderId="9" xfId="1" applyNumberFormat="1" applyFont="1" applyFill="1" applyBorder="1" applyAlignment="1">
      <alignment vertical="center"/>
    </xf>
    <xf numFmtId="3" fontId="5" fillId="2" borderId="10" xfId="1" applyNumberFormat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3" fontId="11" fillId="2" borderId="16" xfId="1" applyNumberFormat="1" applyFont="1" applyFill="1" applyBorder="1" applyAlignment="1">
      <alignment horizontal="right" vertical="center"/>
    </xf>
    <xf numFmtId="3" fontId="11" fillId="2" borderId="17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18" xfId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2" fillId="0" borderId="0" xfId="0" applyFont="1" applyAlignment="1"/>
  </cellXfs>
  <cellStyles count="3">
    <cellStyle name="Comma 2" xfId="2"/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1" sqref="D1:E1"/>
    </sheetView>
  </sheetViews>
  <sheetFormatPr defaultRowHeight="14.25" x14ac:dyDescent="0.2"/>
  <cols>
    <col min="1" max="1" width="8.5" customWidth="1"/>
    <col min="2" max="2" width="30.25" customWidth="1"/>
    <col min="3" max="3" width="14" bestFit="1" customWidth="1"/>
    <col min="4" max="4" width="11.125" customWidth="1"/>
    <col min="5" max="5" width="14.625" bestFit="1" customWidth="1"/>
    <col min="6" max="6" width="12.25" customWidth="1"/>
    <col min="7" max="7" width="15.25" customWidth="1"/>
  </cols>
  <sheetData>
    <row r="1" spans="1:7" ht="15" x14ac:dyDescent="0.25">
      <c r="D1" s="35" t="s">
        <v>32</v>
      </c>
      <c r="E1" s="20"/>
    </row>
    <row r="2" spans="1:7" ht="27.75" customHeight="1" x14ac:dyDescent="0.2">
      <c r="A2" s="19" t="s">
        <v>8</v>
      </c>
      <c r="B2" s="19"/>
      <c r="C2" s="19"/>
      <c r="D2" s="19"/>
      <c r="E2" s="19"/>
      <c r="F2" s="19"/>
      <c r="G2" s="19"/>
    </row>
    <row r="3" spans="1:7" ht="44.25" customHeight="1" x14ac:dyDescent="0.2">
      <c r="A3" s="18" t="s">
        <v>14</v>
      </c>
      <c r="B3" s="18"/>
      <c r="C3" s="18"/>
      <c r="D3" s="18"/>
      <c r="E3" s="18"/>
      <c r="F3" s="18"/>
      <c r="G3" s="18"/>
    </row>
    <row r="4" spans="1:7" ht="18.75" thickBot="1" x14ac:dyDescent="0.25">
      <c r="A4" s="1"/>
      <c r="B4" s="21"/>
      <c r="C4" s="21"/>
      <c r="D4" s="21"/>
    </row>
    <row r="5" spans="1:7" ht="14.25" customHeight="1" x14ac:dyDescent="0.2">
      <c r="A5" s="23" t="s">
        <v>7</v>
      </c>
      <c r="B5" s="25" t="s">
        <v>4</v>
      </c>
      <c r="C5" s="25" t="s">
        <v>2</v>
      </c>
      <c r="D5" s="25" t="s">
        <v>1</v>
      </c>
      <c r="E5" s="25" t="s">
        <v>3</v>
      </c>
      <c r="F5" s="25" t="s">
        <v>12</v>
      </c>
      <c r="G5" s="30" t="s">
        <v>13</v>
      </c>
    </row>
    <row r="6" spans="1:7" x14ac:dyDescent="0.2">
      <c r="A6" s="24"/>
      <c r="B6" s="26"/>
      <c r="C6" s="26"/>
      <c r="D6" s="26"/>
      <c r="E6" s="26"/>
      <c r="F6" s="26"/>
      <c r="G6" s="31"/>
    </row>
    <row r="7" spans="1:7" ht="15.75" customHeight="1" x14ac:dyDescent="0.2">
      <c r="A7" s="32" t="s">
        <v>9</v>
      </c>
      <c r="B7" s="33"/>
      <c r="C7" s="33"/>
      <c r="D7" s="33"/>
      <c r="E7" s="33"/>
      <c r="F7" s="33"/>
      <c r="G7" s="34"/>
    </row>
    <row r="8" spans="1:7" ht="28.5" x14ac:dyDescent="0.2">
      <c r="A8" s="6" t="s">
        <v>6</v>
      </c>
      <c r="B8" s="3" t="s">
        <v>10</v>
      </c>
      <c r="C8" s="4">
        <v>7750000</v>
      </c>
      <c r="D8" s="4">
        <f>C8*0.27</f>
        <v>2092500.0000000002</v>
      </c>
      <c r="E8" s="4">
        <f>SUM(C8:D8)</f>
        <v>9842500</v>
      </c>
      <c r="F8" s="4">
        <f>C8*0.3</f>
        <v>2325000</v>
      </c>
      <c r="G8" s="5">
        <f>C8*0.7</f>
        <v>5425000</v>
      </c>
    </row>
    <row r="9" spans="1:7" x14ac:dyDescent="0.2">
      <c r="A9" s="7" t="s">
        <v>5</v>
      </c>
      <c r="B9" s="3" t="s">
        <v>11</v>
      </c>
      <c r="C9" s="4">
        <v>6750000</v>
      </c>
      <c r="D9" s="4">
        <f>C9*0.27</f>
        <v>1822500.0000000002</v>
      </c>
      <c r="E9" s="4">
        <f>SUM(C9:D9)</f>
        <v>8572500</v>
      </c>
      <c r="F9" s="4">
        <f>C9*0.3</f>
        <v>2025000</v>
      </c>
      <c r="G9" s="5">
        <f>C9*0.7</f>
        <v>4725000</v>
      </c>
    </row>
    <row r="10" spans="1:7" ht="28.5" x14ac:dyDescent="0.2">
      <c r="A10" s="7" t="s">
        <v>15</v>
      </c>
      <c r="B10" s="3" t="s">
        <v>21</v>
      </c>
      <c r="C10" s="4">
        <f>310*21000</f>
        <v>6510000</v>
      </c>
      <c r="D10" s="4">
        <f>C10*0.27</f>
        <v>1757700</v>
      </c>
      <c r="E10" s="4">
        <f>SUM(C10:D10)</f>
        <v>8267700</v>
      </c>
      <c r="F10" s="4">
        <f>C10*0.3</f>
        <v>1953000</v>
      </c>
      <c r="G10" s="5">
        <f>C10*0.7</f>
        <v>4557000</v>
      </c>
    </row>
    <row r="11" spans="1:7" ht="28.5" x14ac:dyDescent="0.2">
      <c r="A11" s="7" t="s">
        <v>16</v>
      </c>
      <c r="B11" s="3" t="s">
        <v>22</v>
      </c>
      <c r="C11" s="4">
        <f>210*21000</f>
        <v>4410000</v>
      </c>
      <c r="D11" s="4">
        <f t="shared" ref="D11:D14" si="0">C11*0.27</f>
        <v>1190700</v>
      </c>
      <c r="E11" s="4">
        <f t="shared" ref="E11:E15" si="1">SUM(C11:D11)</f>
        <v>5600700</v>
      </c>
      <c r="F11" s="4">
        <f t="shared" ref="F11:F15" si="2">C11*0.3</f>
        <v>1323000</v>
      </c>
      <c r="G11" s="5">
        <f t="shared" ref="G11:G15" si="3">C11*0.7</f>
        <v>3087000</v>
      </c>
    </row>
    <row r="12" spans="1:7" ht="42.75" x14ac:dyDescent="0.2">
      <c r="A12" s="7" t="s">
        <v>17</v>
      </c>
      <c r="B12" s="3" t="s">
        <v>23</v>
      </c>
      <c r="C12" s="4">
        <f>60*21000</f>
        <v>1260000</v>
      </c>
      <c r="D12" s="4">
        <f t="shared" si="0"/>
        <v>340200</v>
      </c>
      <c r="E12" s="4">
        <f t="shared" si="1"/>
        <v>1600200</v>
      </c>
      <c r="F12" s="4">
        <f t="shared" si="2"/>
        <v>378000</v>
      </c>
      <c r="G12" s="5">
        <f t="shared" si="3"/>
        <v>882000</v>
      </c>
    </row>
    <row r="13" spans="1:7" ht="28.5" x14ac:dyDescent="0.2">
      <c r="A13" s="7" t="s">
        <v>18</v>
      </c>
      <c r="B13" s="3" t="s">
        <v>24</v>
      </c>
      <c r="C13" s="4">
        <f>540*21000</f>
        <v>11340000</v>
      </c>
      <c r="D13" s="4">
        <f t="shared" si="0"/>
        <v>3061800</v>
      </c>
      <c r="E13" s="4">
        <f t="shared" si="1"/>
        <v>14401800</v>
      </c>
      <c r="F13" s="4">
        <f t="shared" si="2"/>
        <v>3402000</v>
      </c>
      <c r="G13" s="5">
        <f t="shared" si="3"/>
        <v>7937999.9999999991</v>
      </c>
    </row>
    <row r="14" spans="1:7" ht="28.5" x14ac:dyDescent="0.2">
      <c r="A14" s="7" t="s">
        <v>19</v>
      </c>
      <c r="B14" s="3" t="s">
        <v>25</v>
      </c>
      <c r="C14" s="4">
        <f>400*21000</f>
        <v>8400000</v>
      </c>
      <c r="D14" s="4">
        <f t="shared" si="0"/>
        <v>2268000</v>
      </c>
      <c r="E14" s="4">
        <f t="shared" si="1"/>
        <v>10668000</v>
      </c>
      <c r="F14" s="4">
        <f t="shared" si="2"/>
        <v>2520000</v>
      </c>
      <c r="G14" s="5">
        <f t="shared" si="3"/>
        <v>5880000</v>
      </c>
    </row>
    <row r="15" spans="1:7" ht="28.5" x14ac:dyDescent="0.2">
      <c r="A15" s="7" t="s">
        <v>20</v>
      </c>
      <c r="B15" s="3" t="s">
        <v>26</v>
      </c>
      <c r="C15" s="4">
        <f>60*21000</f>
        <v>1260000</v>
      </c>
      <c r="D15" s="4">
        <f>C15*0.27</f>
        <v>340200</v>
      </c>
      <c r="E15" s="4">
        <f t="shared" si="1"/>
        <v>1600200</v>
      </c>
      <c r="F15" s="4">
        <f t="shared" si="2"/>
        <v>378000</v>
      </c>
      <c r="G15" s="5">
        <f t="shared" si="3"/>
        <v>882000</v>
      </c>
    </row>
    <row r="16" spans="1:7" ht="15" thickBot="1" x14ac:dyDescent="0.25">
      <c r="A16" s="8" t="s">
        <v>0</v>
      </c>
      <c r="B16" s="9"/>
      <c r="C16" s="10">
        <f>SUM(C7:C15)</f>
        <v>47680000</v>
      </c>
      <c r="D16" s="10">
        <f>SUM(D7:D15)</f>
        <v>12873600</v>
      </c>
      <c r="E16" s="10">
        <f>SUM(E7:E15)</f>
        <v>60553600</v>
      </c>
      <c r="F16" s="10">
        <f>SUM(F7:F15)</f>
        <v>14304000</v>
      </c>
      <c r="G16" s="11">
        <f>SUM(G7:G15)</f>
        <v>33376000</v>
      </c>
    </row>
    <row r="17" spans="1:7" ht="15.75" x14ac:dyDescent="0.2">
      <c r="A17" s="27" t="s">
        <v>27</v>
      </c>
      <c r="B17" s="28"/>
      <c r="C17" s="28"/>
      <c r="D17" s="28"/>
      <c r="E17" s="28"/>
      <c r="F17" s="28"/>
      <c r="G17" s="29"/>
    </row>
    <row r="18" spans="1:7" ht="42.75" x14ac:dyDescent="0.2">
      <c r="A18" s="12" t="s">
        <v>6</v>
      </c>
      <c r="B18" s="3" t="s">
        <v>28</v>
      </c>
      <c r="C18" s="4">
        <v>7500000</v>
      </c>
      <c r="D18" s="4">
        <f t="shared" ref="D18:D19" si="4">C18*0.27</f>
        <v>2025000.0000000002</v>
      </c>
      <c r="E18" s="4">
        <f t="shared" ref="E18:E19" si="5">SUM(C18:D18)</f>
        <v>9525000</v>
      </c>
      <c r="F18" s="13">
        <f>C18*0.3</f>
        <v>2250000</v>
      </c>
      <c r="G18" s="5">
        <f t="shared" ref="G18:G19" si="6">C18*0.7</f>
        <v>5250000</v>
      </c>
    </row>
    <row r="19" spans="1:7" ht="28.5" x14ac:dyDescent="0.2">
      <c r="A19" s="6" t="s">
        <v>5</v>
      </c>
      <c r="B19" s="3" t="s">
        <v>29</v>
      </c>
      <c r="C19" s="4">
        <v>9400000</v>
      </c>
      <c r="D19" s="4">
        <f t="shared" si="4"/>
        <v>2538000</v>
      </c>
      <c r="E19" s="4">
        <f t="shared" si="5"/>
        <v>11938000</v>
      </c>
      <c r="F19" s="13">
        <f>C19*0.3</f>
        <v>2820000</v>
      </c>
      <c r="G19" s="5">
        <f t="shared" si="6"/>
        <v>6580000</v>
      </c>
    </row>
    <row r="20" spans="1:7" ht="15" customHeight="1" thickBot="1" x14ac:dyDescent="0.25">
      <c r="A20" s="14" t="s">
        <v>0</v>
      </c>
      <c r="B20" s="15"/>
      <c r="C20" s="16">
        <f>SUM(C16:C19)</f>
        <v>64580000</v>
      </c>
      <c r="D20" s="16">
        <f>SUM(D16:D19)</f>
        <v>17436600</v>
      </c>
      <c r="E20" s="16">
        <f>SUM(E16:E19)</f>
        <v>82016600</v>
      </c>
      <c r="F20" s="16">
        <f>SUM(F16:F19)</f>
        <v>19374000</v>
      </c>
      <c r="G20" s="17">
        <f>SUM(G16:G19)</f>
        <v>45206000</v>
      </c>
    </row>
    <row r="21" spans="1:7" x14ac:dyDescent="0.2">
      <c r="D21" s="2"/>
      <c r="E21" s="2"/>
    </row>
    <row r="22" spans="1:7" ht="15.75" x14ac:dyDescent="0.25">
      <c r="A22" s="22"/>
      <c r="B22" s="22"/>
      <c r="C22" s="22"/>
      <c r="D22" s="22"/>
      <c r="E22" s="22"/>
    </row>
    <row r="23" spans="1:7" x14ac:dyDescent="0.2">
      <c r="A23" t="s">
        <v>30</v>
      </c>
      <c r="D23" s="20" t="s">
        <v>31</v>
      </c>
      <c r="E23" s="20"/>
    </row>
    <row r="26" spans="1:7" x14ac:dyDescent="0.2">
      <c r="D26" s="20"/>
      <c r="E26" s="20"/>
      <c r="F26" s="20"/>
    </row>
  </sheetData>
  <mergeCells count="16">
    <mergeCell ref="A3:G3"/>
    <mergeCell ref="A2:G2"/>
    <mergeCell ref="D26:F26"/>
    <mergeCell ref="D1:E1"/>
    <mergeCell ref="B4:D4"/>
    <mergeCell ref="A22:E22"/>
    <mergeCell ref="A5:A6"/>
    <mergeCell ref="B5:B6"/>
    <mergeCell ref="C5:C6"/>
    <mergeCell ref="D5:D6"/>
    <mergeCell ref="E5:E6"/>
    <mergeCell ref="A17:G17"/>
    <mergeCell ref="F5:F6"/>
    <mergeCell ref="G5:G6"/>
    <mergeCell ref="A7:G7"/>
    <mergeCell ref="D23:E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natalia.petricska@nfm.gov.hu</dc:creator>
  <cp:lastModifiedBy>Lucza Alexandra</cp:lastModifiedBy>
  <cp:lastPrinted>2019-02-13T12:00:37Z</cp:lastPrinted>
  <dcterms:created xsi:type="dcterms:W3CDTF">2016-09-16T07:25:54Z</dcterms:created>
  <dcterms:modified xsi:type="dcterms:W3CDTF">2019-02-14T09:05:58Z</dcterms:modified>
</cp:coreProperties>
</file>