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olnareva\Documents\2025\előterjesztések\belső ell\2025-2029\"/>
    </mc:Choice>
  </mc:AlternateContent>
  <xr:revisionPtr revIDLastSave="0" documentId="8_{AD617576-F6EB-4327-A1E0-85912C12490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tratégiai célok" sheetId="9" r:id="rId1"/>
    <sheet name="kock_tenyezok" sheetId="10" r:id="rId2"/>
    <sheet name="folyamatlista" sheetId="8" r:id="rId3"/>
    <sheet name="1_mell_folyamatok_ 1Strat" sheetId="4" r:id="rId4"/>
    <sheet name="2_mell_folyamatok_2Kock" sheetId="5" r:id="rId5"/>
    <sheet name="folyamat_mut" sheetId="11" r:id="rId6"/>
    <sheet name="statisztika" sheetId="13" r:id="rId7"/>
    <sheet name="Munka2" sheetId="15" r:id="rId8"/>
    <sheet name="folymatok" sheetId="16" r:id="rId9"/>
    <sheet name="továbbképzés" sheetId="17" r:id="rId10"/>
  </sheets>
  <definedNames>
    <definedName name="_xlnm.Print_Area" localSheetId="3">'1_mell_folyamatok_ 1Strat'!$A$1:$R$15</definedName>
    <definedName name="_xlnm.Print_Area" localSheetId="4">'2_mell_folyamatok_2Kock'!$A$3:$R$21</definedName>
    <definedName name="OLE_LINK1" localSheetId="2">folyamatlista!#REF!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5" l="1"/>
  <c r="Q4" i="5"/>
  <c r="P4" i="5"/>
  <c r="O4" i="5"/>
  <c r="N4" i="5"/>
  <c r="M4" i="5"/>
  <c r="L4" i="5"/>
  <c r="K4" i="5"/>
  <c r="J4" i="5"/>
  <c r="I4" i="5"/>
  <c r="H4" i="5"/>
  <c r="G4" i="5"/>
  <c r="F4" i="5"/>
  <c r="E4" i="5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7" i="13"/>
  <c r="C7" i="13"/>
  <c r="B7" i="13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9" i="11"/>
  <c r="B7" i="5"/>
  <c r="B8" i="5"/>
  <c r="B9" i="5"/>
  <c r="B10" i="5"/>
  <c r="B11" i="5"/>
  <c r="B12" i="5"/>
  <c r="B13" i="5"/>
  <c r="B14" i="5"/>
  <c r="B15" i="5"/>
  <c r="B16" i="5"/>
  <c r="B17" i="5"/>
  <c r="B18" i="5"/>
  <c r="B6" i="5"/>
  <c r="B8" i="4"/>
  <c r="B9" i="4"/>
  <c r="B10" i="4"/>
  <c r="B11" i="4"/>
  <c r="B12" i="4"/>
  <c r="B7" i="4"/>
  <c r="C7" i="5" l="1"/>
  <c r="D7" i="5"/>
  <c r="C8" i="5"/>
  <c r="D8" i="5"/>
  <c r="C9" i="5"/>
  <c r="D9" i="5"/>
  <c r="C10" i="5"/>
  <c r="D10" i="5"/>
  <c r="C11" i="5"/>
  <c r="D11" i="5"/>
  <c r="C12" i="5"/>
  <c r="D12" i="5"/>
  <c r="C13" i="5"/>
  <c r="D13" i="5"/>
  <c r="C14" i="5"/>
  <c r="D14" i="5"/>
  <c r="C15" i="5"/>
  <c r="D15" i="5"/>
  <c r="C16" i="5"/>
  <c r="D16" i="5"/>
  <c r="C17" i="5"/>
  <c r="D17" i="5"/>
  <c r="C18" i="5"/>
  <c r="D18" i="5"/>
  <c r="D6" i="5"/>
  <c r="C6" i="5"/>
  <c r="D8" i="4"/>
  <c r="D9" i="4"/>
  <c r="D10" i="4"/>
  <c r="D11" i="4"/>
  <c r="D12" i="4"/>
  <c r="D7" i="4"/>
  <c r="C8" i="4"/>
  <c r="C9" i="4"/>
  <c r="C10" i="4"/>
  <c r="C11" i="4"/>
  <c r="C12" i="4"/>
  <c r="C7" i="4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C14" i="4" l="1"/>
  <c r="E15" i="4" s="1"/>
  <c r="F15" i="4"/>
  <c r="C20" i="5"/>
  <c r="R21" i="5" s="1"/>
  <c r="D22" i="11" s="1"/>
  <c r="C22" i="4"/>
  <c r="R15" i="4" l="1"/>
  <c r="I15" i="4"/>
  <c r="N15" i="4"/>
  <c r="C18" i="11" s="1"/>
  <c r="P15" i="4"/>
  <c r="K15" i="4"/>
  <c r="C15" i="11" s="1"/>
  <c r="M15" i="4"/>
  <c r="C17" i="11" s="1"/>
  <c r="J15" i="4"/>
  <c r="C14" i="11" s="1"/>
  <c r="H15" i="4"/>
  <c r="C12" i="11" s="1"/>
  <c r="L15" i="4"/>
  <c r="G15" i="4"/>
  <c r="O15" i="4"/>
  <c r="C19" i="11" s="1"/>
  <c r="Q15" i="4"/>
  <c r="Q21" i="5"/>
  <c r="D21" i="11" s="1"/>
  <c r="C22" i="11"/>
  <c r="E22" i="11" s="1"/>
  <c r="P21" i="5"/>
  <c r="D20" i="11" s="1"/>
  <c r="C16" i="11"/>
  <c r="C9" i="11"/>
  <c r="O21" i="5"/>
  <c r="D19" i="11" s="1"/>
  <c r="M21" i="5"/>
  <c r="D17" i="11" s="1"/>
  <c r="G21" i="5"/>
  <c r="D11" i="11" s="1"/>
  <c r="J21" i="5"/>
  <c r="D14" i="11" s="1"/>
  <c r="I21" i="5"/>
  <c r="D13" i="11" s="1"/>
  <c r="L21" i="5"/>
  <c r="D16" i="11" s="1"/>
  <c r="H21" i="5"/>
  <c r="D12" i="11" s="1"/>
  <c r="F21" i="5"/>
  <c r="D10" i="11" s="1"/>
  <c r="E21" i="5"/>
  <c r="D9" i="11" s="1"/>
  <c r="K21" i="5"/>
  <c r="D15" i="11" s="1"/>
  <c r="N21" i="5"/>
  <c r="D18" i="11" s="1"/>
  <c r="C21" i="11"/>
  <c r="C10" i="11"/>
  <c r="C20" i="11"/>
  <c r="C13" i="11"/>
  <c r="C11" i="11"/>
  <c r="E12" i="11" l="1"/>
  <c r="G12" i="11" s="1"/>
  <c r="E16" i="11"/>
  <c r="F16" i="11" s="1"/>
  <c r="E21" i="11"/>
  <c r="F21" i="11" s="1"/>
  <c r="E20" i="11"/>
  <c r="G20" i="11" s="1"/>
  <c r="E14" i="11"/>
  <c r="G14" i="11" s="1"/>
  <c r="E10" i="11"/>
  <c r="G10" i="11" s="1"/>
  <c r="E9" i="11"/>
  <c r="E19" i="11"/>
  <c r="F19" i="11" s="1"/>
  <c r="E17" i="11"/>
  <c r="G17" i="11" s="1"/>
  <c r="E18" i="11"/>
  <c r="F18" i="11" s="1"/>
  <c r="E11" i="11"/>
  <c r="G11" i="11" s="1"/>
  <c r="E15" i="11"/>
  <c r="G15" i="11" s="1"/>
  <c r="E13" i="11"/>
  <c r="F13" i="11" s="1"/>
  <c r="G22" i="11"/>
  <c r="F22" i="11"/>
  <c r="F12" i="11" l="1"/>
  <c r="G16" i="11"/>
  <c r="G21" i="11"/>
  <c r="F20" i="11"/>
  <c r="F14" i="11"/>
  <c r="F10" i="11"/>
  <c r="G18" i="11"/>
  <c r="G19" i="11"/>
  <c r="F17" i="11"/>
  <c r="G9" i="11"/>
  <c r="F9" i="11"/>
  <c r="F11" i="11"/>
  <c r="F15" i="11"/>
  <c r="G13" i="11"/>
  <c r="D12" i="13" l="1"/>
  <c r="C12" i="13"/>
  <c r="B12" i="13"/>
</calcChain>
</file>

<file path=xl/sharedStrings.xml><?xml version="1.0" encoding="utf-8"?>
<sst xmlns="http://schemas.openxmlformats.org/spreadsheetml/2006/main" count="271" uniqueCount="111">
  <si>
    <t>Folyamatok összesített pontja</t>
  </si>
  <si>
    <t>Súlyok összege</t>
  </si>
  <si>
    <t>Folyamatok súlyozott átlaga</t>
  </si>
  <si>
    <t>Megnevezés</t>
  </si>
  <si>
    <t xml:space="preserve"> 1-5</t>
  </si>
  <si>
    <t>Stratégiai célok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</si>
  <si>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</si>
  <si>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</si>
  <si>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</si>
  <si>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</si>
  <si>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</si>
  <si>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</si>
  <si>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</si>
  <si>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</si>
  <si>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</si>
  <si>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*kapcsolat legerősebb ha a mutató 5, leggyengébb, ha a mutató 1</t>
  </si>
  <si>
    <t>FOLYAMATLISTA</t>
  </si>
  <si>
    <t>Ssz.</t>
  </si>
  <si>
    <t>Kiemelt célok</t>
  </si>
  <si>
    <t>1 - 5</t>
  </si>
  <si>
    <t>10.</t>
  </si>
  <si>
    <t>11.</t>
  </si>
  <si>
    <t>12.</t>
  </si>
  <si>
    <t>13.</t>
  </si>
  <si>
    <t>14.</t>
  </si>
  <si>
    <t>Értékelési szempontok:</t>
  </si>
  <si>
    <t>három évente</t>
  </si>
  <si>
    <t>évente</t>
  </si>
  <si>
    <t>Folyamatok kockázata</t>
  </si>
  <si>
    <t>Folyamatok kombinált kockázata</t>
  </si>
  <si>
    <t>Értékelés</t>
  </si>
  <si>
    <t>Javasolt ellenőrzési gyakoriság</t>
  </si>
  <si>
    <t>B</t>
  </si>
  <si>
    <t>C</t>
  </si>
  <si>
    <t>D=(B+C)/2</t>
  </si>
  <si>
    <t>Kockázatelemzésnél figyelembevett</t>
  </si>
  <si>
    <t>Folyamatok</t>
  </si>
  <si>
    <t>Kockázati tényezők</t>
  </si>
  <si>
    <t>száma (db)</t>
  </si>
  <si>
    <t>Kockázatelemzés eredményeként</t>
  </si>
  <si>
    <t xml:space="preserve">Magas prioritású </t>
  </si>
  <si>
    <t>Közepes prioritású</t>
  </si>
  <si>
    <t xml:space="preserve">Alacsony prioritású </t>
  </si>
  <si>
    <t>folyamat száma (db)</t>
  </si>
  <si>
    <t>Külső környezet hatása</t>
  </si>
  <si>
    <t>Jogszabályi környezet változása, összetettsége</t>
  </si>
  <si>
    <t>Vezetők képzettsége, felkészültsége</t>
  </si>
  <si>
    <t>Munkatársak képzettsége, felkészültsége</t>
  </si>
  <si>
    <t>Pénzügyi szabálytalanságok valószínűsége</t>
  </si>
  <si>
    <t>Stratégiai célok eléréséhez szükséges humán, pénzügyi és anyagi erőforrások biztosítása, gazdaságos, hatékony és eredményes felhasználása</t>
  </si>
  <si>
    <t>öt évente</t>
  </si>
  <si>
    <t>Ellenőrzési gyakoriság:</t>
  </si>
  <si>
    <t xml:space="preserve">Működési folyamatokhoz szükséges erőforrások rendelkezésre állása </t>
  </si>
  <si>
    <t>Stratégiai célok, célkitűzések megalapozottsága, megvalósíthatósága</t>
  </si>
  <si>
    <t>Szervezeti változások hatása</t>
  </si>
  <si>
    <t>Tervezés, költségvetés készítés</t>
  </si>
  <si>
    <t>Gazdálkodási-pénzkezelési folyamatok</t>
  </si>
  <si>
    <t>Irányítás, belső kontrollrendszer működés</t>
  </si>
  <si>
    <t>Szerződéskötés, teljesítés</t>
  </si>
  <si>
    <t>Iratkezelés, irattározás</t>
  </si>
  <si>
    <t>Kötelezettségvállalás</t>
  </si>
  <si>
    <t>Rendelkezésre álló költségvetés</t>
  </si>
  <si>
    <t>Humánerőforrás gazdálkodás (munkaerőkapacítás-tervezés, bérpolitika, képzés, szolgálatvezénylés, telj.menedzsment)</t>
  </si>
  <si>
    <t>Szabályozottság eredményessége</t>
  </si>
  <si>
    <t xml:space="preserve">Összesített kockázati pontok </t>
  </si>
  <si>
    <t>Súlyozott átlagok</t>
  </si>
  <si>
    <t>Korábbi ellenőrzés óta eltelt idő</t>
  </si>
  <si>
    <t>KOCKÁZATI  TÉNYEZŐK</t>
  </si>
  <si>
    <t xml:space="preserve">Belső kontrollrendszer kiépítettségének, működésének eredményessége </t>
  </si>
  <si>
    <t>1-5</t>
  </si>
  <si>
    <t>Súlyok</t>
  </si>
  <si>
    <t>Kockázati sáv</t>
  </si>
  <si>
    <t>Intervallumok</t>
  </si>
  <si>
    <t>Kapcsolat*</t>
  </si>
  <si>
    <t>STRATÉGIAI  CÉLOK</t>
  </si>
  <si>
    <t>Intervallum</t>
  </si>
  <si>
    <t>alacsony prioritású</t>
  </si>
  <si>
    <t>közepes prioritású</t>
  </si>
  <si>
    <t>magas prioritású</t>
  </si>
  <si>
    <t>KOCKÁZATELEMZÉSI  STATISZTIKA</t>
  </si>
  <si>
    <t xml:space="preserve">                        Folyamatok       
Stratégiai célok
                                                                                           </t>
  </si>
  <si>
    <t>FOLYAMATOK JELENTŐSÉGE STRATÉGIAI CÉLOK SZERINT</t>
  </si>
  <si>
    <t>FOLYAMATOK JELENTŐSÉGE KOCKÁZATOK SZERINT</t>
  </si>
  <si>
    <t>Vagyongazdálkodás, beszerzések, megrendelések hatékonysága, állagmegóvás biztosítása</t>
  </si>
  <si>
    <t>Közbeszerzés, megrendelés</t>
  </si>
  <si>
    <t>Működési kiadások tervezése, teljesítése</t>
  </si>
  <si>
    <t>A költségvetési beszámoló valós megbízhatósága, a számviteli elvek érvényesülése;</t>
  </si>
  <si>
    <t>A belső kontrollrendszer fejlesztése, a belső ellenőrzési feladatok hatékony végrehajtása;</t>
  </si>
  <si>
    <t>Hivatalra, feladatának teljesítésére gyakorolt hatás</t>
  </si>
  <si>
    <t>Magas</t>
  </si>
  <si>
    <t>Közepes</t>
  </si>
  <si>
    <t>Alacsony</t>
  </si>
  <si>
    <t>Bekövetkezés valószínűsége</t>
  </si>
  <si>
    <t>4,5,6,7,9</t>
  </si>
  <si>
    <t>8,11,12,
13,14</t>
  </si>
  <si>
    <t>1,2,3</t>
  </si>
  <si>
    <t>FOLYAMATOK ÉRTÉKELÉSE</t>
  </si>
  <si>
    <t>Szabályozás</t>
  </si>
  <si>
    <t xml:space="preserve">Humánerőforrás gazdálkodás </t>
  </si>
  <si>
    <t xml:space="preserve">Folyamatellátás </t>
  </si>
  <si>
    <t xml:space="preserve">Pénzügyi-számviteli folyamatok </t>
  </si>
  <si>
    <t>Szakanyaggazdálkodás</t>
  </si>
  <si>
    <t xml:space="preserve">Üzemeltetés </t>
  </si>
  <si>
    <t>Adatvédelem, adatbiztonság</t>
  </si>
  <si>
    <t>Folyamatok 
jelentősége</t>
  </si>
  <si>
    <t>Szabályozottság</t>
  </si>
  <si>
    <t>Pénzügyi-számviteli folyamatok ( (könyvvezetés, nyilvántartás, adatszolgáltatás))</t>
  </si>
  <si>
    <t>Szakanyaggazdálkodás (Szakanyag-gazdálkodás rendje, eszköz-készlet nyilvántartás)</t>
  </si>
  <si>
    <t xml:space="preserve">                        Folyamatok       
Kockázati tényezők
                                                                                           </t>
  </si>
  <si>
    <t>A jóváhagyott költségvetési pénzeszközökkel, a vagyonnal való szabályszerű, szabályozott, gazdaságos, hatékony és eredményes gazdálkodás érvényre juttatása;</t>
  </si>
  <si>
    <t>A költségvetési szerv működésének szabályozottsága, a rendelkezések betartása, az esetlegesen nem szabályozott területek, tevékenységek feltárása;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</si>
</sst>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8"/>
      <name val="Arial CE"/>
      <family val="2"/>
      <charset val="238"/>
    </font>
    <font>
      <b/>
      <sz val="12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Arial"/>
      <family val="2"/>
      <charset val="238"/>
    </font>
    <font>
      <sz val="16"/>
      <name val="Arial"/>
      <family val="2"/>
      <charset val="238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B3B3B3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3F3F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96">
    <xf numFmtId="0" fontId="0" fillId="0" borderId="0" xfId="0"/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0" fontId="4" fillId="0" borderId="0" xfId="2" applyFont="1" applyAlignment="1">
      <alignment vertical="center"/>
    </xf>
    <xf numFmtId="0" fontId="8" fillId="0" borderId="0" xfId="2" applyFont="1" applyAlignment="1">
      <alignment horizontal="center" vertical="top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top" wrapText="1"/>
    </xf>
    <xf numFmtId="0" fontId="7" fillId="0" borderId="0" xfId="2" applyFont="1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/>
    </xf>
    <xf numFmtId="2" fontId="7" fillId="0" borderId="0" xfId="2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8" fillId="0" borderId="0" xfId="2" applyFont="1" applyAlignment="1">
      <alignment horizontal="center" vertical="center" wrapText="1"/>
    </xf>
    <xf numFmtId="0" fontId="2" fillId="0" borderId="0" xfId="2" applyAlignment="1">
      <alignment vertical="center" wrapText="1"/>
    </xf>
    <xf numFmtId="0" fontId="20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21" fillId="2" borderId="13" xfId="2" applyFont="1" applyFill="1" applyBorder="1" applyAlignment="1">
      <alignment horizontal="center" vertical="center" wrapText="1"/>
    </xf>
    <xf numFmtId="0" fontId="21" fillId="2" borderId="14" xfId="2" applyFont="1" applyFill="1" applyBorder="1" applyAlignment="1">
      <alignment horizontal="center" vertical="center" wrapText="1"/>
    </xf>
    <xf numFmtId="0" fontId="21" fillId="2" borderId="15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0" fontId="13" fillId="2" borderId="15" xfId="2" applyFont="1" applyFill="1" applyBorder="1" applyAlignment="1">
      <alignment horizontal="center" vertical="center" wrapText="1"/>
    </xf>
    <xf numFmtId="0" fontId="13" fillId="2" borderId="16" xfId="2" applyFont="1" applyFill="1" applyBorder="1" applyAlignment="1">
      <alignment horizontal="center" vertical="center" wrapText="1"/>
    </xf>
    <xf numFmtId="0" fontId="13" fillId="2" borderId="17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 wrapText="1"/>
    </xf>
    <xf numFmtId="0" fontId="13" fillId="2" borderId="18" xfId="2" applyFont="1" applyFill="1" applyBorder="1" applyAlignment="1">
      <alignment horizontal="center" vertical="center"/>
    </xf>
    <xf numFmtId="0" fontId="23" fillId="0" borderId="21" xfId="2" applyFont="1" applyBorder="1" applyAlignment="1">
      <alignment horizontal="center" vertical="center" wrapText="1"/>
    </xf>
    <xf numFmtId="0" fontId="23" fillId="0" borderId="19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0" fontId="24" fillId="2" borderId="22" xfId="2" applyFont="1" applyFill="1" applyBorder="1" applyAlignment="1">
      <alignment horizontal="center" vertical="center" wrapText="1"/>
    </xf>
    <xf numFmtId="49" fontId="24" fillId="2" borderId="23" xfId="2" applyNumberFormat="1" applyFont="1" applyFill="1" applyBorder="1" applyAlignment="1">
      <alignment horizontal="center" vertical="center" wrapText="1"/>
    </xf>
    <xf numFmtId="0" fontId="25" fillId="0" borderId="24" xfId="2" applyFont="1" applyBorder="1" applyAlignment="1">
      <alignment horizontal="center" vertical="center" wrapText="1"/>
    </xf>
    <xf numFmtId="0" fontId="25" fillId="0" borderId="22" xfId="2" applyFont="1" applyBorder="1" applyAlignment="1">
      <alignment horizontal="center" vertical="center" wrapText="1"/>
    </xf>
    <xf numFmtId="0" fontId="25" fillId="0" borderId="23" xfId="2" applyFont="1" applyBorder="1" applyAlignment="1">
      <alignment horizontal="center" vertical="center" wrapText="1"/>
    </xf>
    <xf numFmtId="0" fontId="25" fillId="2" borderId="14" xfId="2" applyFont="1" applyFill="1" applyBorder="1" applyAlignment="1">
      <alignment horizontal="center" vertical="center" wrapText="1"/>
    </xf>
    <xf numFmtId="49" fontId="24" fillId="2" borderId="25" xfId="2" applyNumberFormat="1" applyFont="1" applyFill="1" applyBorder="1" applyAlignment="1">
      <alignment horizontal="center" vertical="center" wrapText="1"/>
    </xf>
    <xf numFmtId="49" fontId="24" fillId="2" borderId="26" xfId="2" applyNumberFormat="1" applyFont="1" applyFill="1" applyBorder="1" applyAlignment="1">
      <alignment horizontal="center" vertical="center" wrapText="1"/>
    </xf>
    <xf numFmtId="49" fontId="24" fillId="2" borderId="27" xfId="2" applyNumberFormat="1" applyFont="1" applyFill="1" applyBorder="1" applyAlignment="1">
      <alignment horizontal="center" vertical="center" wrapText="1"/>
    </xf>
    <xf numFmtId="49" fontId="24" fillId="2" borderId="28" xfId="2" applyNumberFormat="1" applyFont="1" applyFill="1" applyBorder="1" applyAlignment="1">
      <alignment horizontal="center" vertical="center" wrapText="1"/>
    </xf>
    <xf numFmtId="43" fontId="25" fillId="0" borderId="24" xfId="1" applyFont="1" applyBorder="1" applyAlignment="1">
      <alignment vertical="center" wrapText="1"/>
    </xf>
    <xf numFmtId="43" fontId="25" fillId="0" borderId="29" xfId="1" applyFont="1" applyBorder="1" applyAlignment="1">
      <alignment vertical="center" wrapText="1"/>
    </xf>
    <xf numFmtId="43" fontId="25" fillId="0" borderId="30" xfId="1" applyFont="1" applyBorder="1" applyAlignment="1">
      <alignment vertical="center" wrapText="1"/>
    </xf>
    <xf numFmtId="0" fontId="23" fillId="0" borderId="20" xfId="2" applyFont="1" applyBorder="1" applyAlignment="1">
      <alignment horizontal="center" vertical="center" wrapText="1"/>
    </xf>
    <xf numFmtId="0" fontId="23" fillId="0" borderId="2" xfId="2" applyFont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49" fontId="11" fillId="0" borderId="8" xfId="2" applyNumberFormat="1" applyFont="1" applyBorder="1" applyAlignment="1">
      <alignment horizontal="center" vertical="center"/>
    </xf>
    <xf numFmtId="0" fontId="13" fillId="3" borderId="30" xfId="2" applyFont="1" applyFill="1" applyBorder="1" applyAlignment="1">
      <alignment horizontal="center" vertical="center" wrapText="1"/>
    </xf>
    <xf numFmtId="0" fontId="13" fillId="3" borderId="24" xfId="2" applyFont="1" applyFill="1" applyBorder="1" applyAlignment="1">
      <alignment horizontal="center" vertical="center" wrapText="1"/>
    </xf>
    <xf numFmtId="0" fontId="13" fillId="3" borderId="22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0" fontId="13" fillId="3" borderId="29" xfId="2" applyFont="1" applyFill="1" applyBorder="1" applyAlignment="1">
      <alignment horizontal="center" vertical="center" wrapText="1"/>
    </xf>
    <xf numFmtId="0" fontId="13" fillId="3" borderId="31" xfId="2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center" vertical="center" wrapText="1"/>
    </xf>
    <xf numFmtId="0" fontId="13" fillId="3" borderId="19" xfId="2" applyFont="1" applyFill="1" applyBorder="1" applyAlignment="1">
      <alignment horizontal="center" vertical="center"/>
    </xf>
    <xf numFmtId="0" fontId="13" fillId="3" borderId="20" xfId="2" applyFont="1" applyFill="1" applyBorder="1" applyAlignment="1">
      <alignment horizontal="center" vertical="center"/>
    </xf>
    <xf numFmtId="0" fontId="21" fillId="2" borderId="32" xfId="2" applyFont="1" applyFill="1" applyBorder="1" applyAlignment="1">
      <alignment horizontal="center" vertical="center" wrapText="1"/>
    </xf>
    <xf numFmtId="0" fontId="21" fillId="2" borderId="33" xfId="2" applyFont="1" applyFill="1" applyBorder="1" applyAlignment="1">
      <alignment horizontal="center" vertical="center" wrapText="1"/>
    </xf>
    <xf numFmtId="0" fontId="21" fillId="2" borderId="34" xfId="2" applyFont="1" applyFill="1" applyBorder="1" applyAlignment="1">
      <alignment horizontal="center" vertical="center" wrapText="1"/>
    </xf>
    <xf numFmtId="0" fontId="21" fillId="2" borderId="35" xfId="2" applyFont="1" applyFill="1" applyBorder="1" applyAlignment="1">
      <alignment horizontal="center" vertical="center" wrapText="1"/>
    </xf>
    <xf numFmtId="2" fontId="7" fillId="0" borderId="0" xfId="2" applyNumberFormat="1" applyFont="1" applyAlignment="1">
      <alignment horizontal="center" vertical="center"/>
    </xf>
    <xf numFmtId="2" fontId="15" fillId="0" borderId="0" xfId="1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24" fillId="0" borderId="2" xfId="2" applyFont="1" applyBorder="1" applyAlignment="1">
      <alignment horizontal="center" vertical="center"/>
    </xf>
    <xf numFmtId="0" fontId="24" fillId="0" borderId="8" xfId="2" applyFont="1" applyBorder="1" applyAlignment="1">
      <alignment horizontal="center" vertical="center"/>
    </xf>
    <xf numFmtId="2" fontId="24" fillId="0" borderId="1" xfId="2" applyNumberFormat="1" applyFont="1" applyBorder="1" applyAlignment="1">
      <alignment horizontal="center" vertical="center"/>
    </xf>
    <xf numFmtId="2" fontId="27" fillId="0" borderId="1" xfId="1" applyNumberFormat="1" applyFont="1" applyBorder="1" applyAlignment="1">
      <alignment horizontal="center" vertical="center"/>
    </xf>
    <xf numFmtId="2" fontId="24" fillId="0" borderId="7" xfId="2" applyNumberFormat="1" applyFont="1" applyBorder="1" applyAlignment="1">
      <alignment horizontal="center" vertical="center"/>
    </xf>
    <xf numFmtId="2" fontId="27" fillId="0" borderId="7" xfId="1" applyNumberFormat="1" applyFont="1" applyBorder="1" applyAlignment="1">
      <alignment horizontal="center" vertical="center"/>
    </xf>
    <xf numFmtId="0" fontId="24" fillId="0" borderId="0" xfId="2" applyFont="1" applyAlignment="1">
      <alignment vertical="center"/>
    </xf>
    <xf numFmtId="2" fontId="24" fillId="0" borderId="0" xfId="2" applyNumberFormat="1" applyFont="1" applyAlignment="1">
      <alignment vertical="center"/>
    </xf>
    <xf numFmtId="0" fontId="24" fillId="0" borderId="1" xfId="2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8" fillId="3" borderId="24" xfId="2" applyFont="1" applyFill="1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 wrapText="1"/>
    </xf>
    <xf numFmtId="0" fontId="23" fillId="0" borderId="38" xfId="2" applyFont="1" applyBorder="1" applyAlignment="1">
      <alignment horizontal="center" vertical="center" wrapText="1"/>
    </xf>
    <xf numFmtId="0" fontId="25" fillId="2" borderId="22" xfId="2" applyFont="1" applyFill="1" applyBorder="1" applyAlignment="1">
      <alignment horizontal="center" vertical="center" wrapText="1"/>
    </xf>
    <xf numFmtId="0" fontId="25" fillId="2" borderId="28" xfId="2" applyFont="1" applyFill="1" applyBorder="1" applyAlignment="1">
      <alignment horizontal="center" vertical="center" wrapText="1"/>
    </xf>
    <xf numFmtId="0" fontId="25" fillId="0" borderId="39" xfId="2" applyFont="1" applyBorder="1" applyAlignment="1">
      <alignment horizontal="center" vertical="center" wrapText="1"/>
    </xf>
    <xf numFmtId="0" fontId="25" fillId="2" borderId="29" xfId="2" applyFont="1" applyFill="1" applyBorder="1" applyAlignment="1">
      <alignment horizontal="center" vertical="center" wrapText="1"/>
    </xf>
    <xf numFmtId="0" fontId="25" fillId="2" borderId="22" xfId="2" applyFont="1" applyFill="1" applyBorder="1" applyAlignment="1">
      <alignment vertical="center" wrapText="1"/>
    </xf>
    <xf numFmtId="0" fontId="25" fillId="2" borderId="23" xfId="2" applyFont="1" applyFill="1" applyBorder="1" applyAlignment="1">
      <alignment vertical="center" wrapText="1"/>
    </xf>
    <xf numFmtId="43" fontId="25" fillId="0" borderId="39" xfId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/>
    </xf>
    <xf numFmtId="0" fontId="30" fillId="0" borderId="50" xfId="0" applyFont="1" applyBorder="1" applyAlignment="1">
      <alignment horizontal="center" vertical="center" wrapText="1"/>
    </xf>
    <xf numFmtId="0" fontId="30" fillId="5" borderId="50" xfId="0" applyFont="1" applyFill="1" applyBorder="1" applyAlignment="1">
      <alignment horizontal="center" vertical="center" wrapText="1"/>
    </xf>
    <xf numFmtId="0" fontId="30" fillId="5" borderId="51" xfId="0" applyFont="1" applyFill="1" applyBorder="1" applyAlignment="1">
      <alignment horizontal="center" vertical="center" wrapText="1"/>
    </xf>
    <xf numFmtId="0" fontId="30" fillId="0" borderId="52" xfId="0" applyFont="1" applyBorder="1" applyAlignment="1">
      <alignment horizontal="center" vertical="center" wrapText="1"/>
    </xf>
    <xf numFmtId="0" fontId="30" fillId="6" borderId="52" xfId="0" applyFont="1" applyFill="1" applyBorder="1" applyAlignment="1">
      <alignment horizontal="center" vertical="center" wrapText="1"/>
    </xf>
    <xf numFmtId="0" fontId="30" fillId="5" borderId="53" xfId="0" applyFont="1" applyFill="1" applyBorder="1" applyAlignment="1">
      <alignment horizontal="center" vertical="center" wrapText="1"/>
    </xf>
    <xf numFmtId="0" fontId="30" fillId="7" borderId="52" xfId="0" applyFont="1" applyFill="1" applyBorder="1" applyAlignment="1">
      <alignment horizontal="center" vertical="center" wrapText="1"/>
    </xf>
    <xf numFmtId="0" fontId="30" fillId="0" borderId="54" xfId="0" applyFont="1" applyBorder="1" applyAlignment="1">
      <alignment horizontal="justify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justify" vertical="center" wrapText="1"/>
    </xf>
    <xf numFmtId="0" fontId="3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justify" vertical="center"/>
    </xf>
    <xf numFmtId="0" fontId="13" fillId="2" borderId="34" xfId="2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center" wrapText="1"/>
    </xf>
    <xf numFmtId="0" fontId="7" fillId="0" borderId="7" xfId="2" applyFont="1" applyBorder="1" applyAlignment="1">
      <alignment horizontal="center" vertical="center" wrapText="1"/>
    </xf>
    <xf numFmtId="49" fontId="7" fillId="0" borderId="8" xfId="2" applyNumberFormat="1" applyFont="1" applyBorder="1" applyAlignment="1">
      <alignment horizontal="center" vertical="center" wrapText="1"/>
    </xf>
    <xf numFmtId="0" fontId="2" fillId="0" borderId="0" xfId="2"/>
    <xf numFmtId="0" fontId="28" fillId="0" borderId="0" xfId="2" applyFont="1" applyAlignment="1">
      <alignment vertical="center" wrapText="1"/>
    </xf>
    <xf numFmtId="0" fontId="28" fillId="0" borderId="0" xfId="2" applyFont="1" applyAlignment="1">
      <alignment vertic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0" xfId="0" applyFont="1"/>
    <xf numFmtId="0" fontId="24" fillId="0" borderId="1" xfId="0" applyFont="1" applyBorder="1" applyAlignment="1">
      <alignment horizontal="center" vertical="top"/>
    </xf>
    <xf numFmtId="0" fontId="28" fillId="3" borderId="14" xfId="2" applyFont="1" applyFill="1" applyBorder="1" applyAlignment="1">
      <alignment horizontal="center" vertical="center" wrapText="1"/>
    </xf>
    <xf numFmtId="0" fontId="28" fillId="0" borderId="24" xfId="2" applyFont="1" applyBorder="1" applyAlignment="1">
      <alignment horizontal="center" vertical="center" wrapText="1"/>
    </xf>
    <xf numFmtId="0" fontId="28" fillId="0" borderId="13" xfId="2" applyFont="1" applyBorder="1" applyAlignment="1">
      <alignment horizontal="center" vertical="center" wrapText="1"/>
    </xf>
    <xf numFmtId="0" fontId="23" fillId="0" borderId="61" xfId="2" applyFont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5" fillId="2" borderId="66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1" fontId="25" fillId="2" borderId="22" xfId="2" applyNumberFormat="1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2" fontId="28" fillId="3" borderId="1" xfId="2" applyNumberFormat="1" applyFont="1" applyFill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28" fillId="2" borderId="18" xfId="2" applyFont="1" applyFill="1" applyBorder="1" applyAlignment="1">
      <alignment horizontal="center" vertical="center"/>
    </xf>
    <xf numFmtId="0" fontId="28" fillId="2" borderId="9" xfId="2" applyFont="1" applyFill="1" applyBorder="1" applyAlignment="1">
      <alignment horizontal="center" vertical="center"/>
    </xf>
    <xf numFmtId="0" fontId="28" fillId="0" borderId="7" xfId="2" applyFont="1" applyBorder="1" applyAlignment="1">
      <alignment vertical="center" wrapText="1"/>
    </xf>
    <xf numFmtId="0" fontId="24" fillId="0" borderId="7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7" fillId="0" borderId="40" xfId="2" applyFont="1" applyBorder="1" applyAlignment="1">
      <alignment horizontal="center" vertical="center" wrapText="1"/>
    </xf>
    <xf numFmtId="0" fontId="16" fillId="4" borderId="39" xfId="2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7" fillId="0" borderId="0" xfId="2" applyFont="1" applyAlignment="1">
      <alignment horizontal="center" vertical="center" wrapText="1"/>
    </xf>
    <xf numFmtId="0" fontId="3" fillId="3" borderId="62" xfId="2" applyFont="1" applyFill="1" applyBorder="1" applyAlignment="1">
      <alignment horizontal="center" vertical="center" wrapText="1"/>
    </xf>
    <xf numFmtId="0" fontId="3" fillId="3" borderId="63" xfId="2" applyFont="1" applyFill="1" applyBorder="1" applyAlignment="1">
      <alignment horizontal="center" vertical="center" wrapText="1"/>
    </xf>
    <xf numFmtId="0" fontId="3" fillId="3" borderId="64" xfId="2" applyFont="1" applyFill="1" applyBorder="1" applyAlignment="1">
      <alignment horizontal="center" vertical="center" wrapText="1"/>
    </xf>
    <xf numFmtId="0" fontId="16" fillId="4" borderId="65" xfId="2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3" fillId="4" borderId="44" xfId="0" applyFont="1" applyFill="1" applyBorder="1" applyAlignment="1">
      <alignment horizontal="left" vertical="center" wrapText="1"/>
    </xf>
    <xf numFmtId="0" fontId="22" fillId="4" borderId="13" xfId="0" applyFont="1" applyFill="1" applyBorder="1" applyAlignment="1">
      <alignment vertical="center" wrapText="1"/>
    </xf>
    <xf numFmtId="0" fontId="13" fillId="4" borderId="39" xfId="0" applyFont="1" applyFill="1" applyBorder="1" applyAlignment="1">
      <alignment horizontal="left" vertical="center" wrapText="1"/>
    </xf>
    <xf numFmtId="0" fontId="22" fillId="4" borderId="24" xfId="0" applyFont="1" applyFill="1" applyBorder="1" applyAlignment="1">
      <alignment vertical="center" wrapText="1"/>
    </xf>
    <xf numFmtId="0" fontId="3" fillId="3" borderId="41" xfId="2" applyFont="1" applyFill="1" applyBorder="1" applyAlignment="1">
      <alignment horizontal="center" vertical="center" wrapText="1"/>
    </xf>
    <xf numFmtId="0" fontId="3" fillId="3" borderId="42" xfId="2" applyFont="1" applyFill="1" applyBorder="1" applyAlignment="1">
      <alignment horizontal="center" vertical="center" wrapText="1"/>
    </xf>
    <xf numFmtId="0" fontId="3" fillId="3" borderId="43" xfId="2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3" fillId="4" borderId="29" xfId="0" applyFont="1" applyFill="1" applyBorder="1" applyAlignment="1">
      <alignment horizontal="left" vertical="center" wrapText="1"/>
    </xf>
    <xf numFmtId="0" fontId="22" fillId="4" borderId="22" xfId="0" applyFont="1" applyFill="1" applyBorder="1" applyAlignment="1">
      <alignment vertical="center" wrapText="1"/>
    </xf>
    <xf numFmtId="0" fontId="28" fillId="0" borderId="31" xfId="2" applyFont="1" applyBorder="1" applyAlignment="1">
      <alignment horizontal="center" vertical="center"/>
    </xf>
    <xf numFmtId="0" fontId="28" fillId="0" borderId="19" xfId="2" applyFont="1" applyBorder="1" applyAlignment="1">
      <alignment horizontal="center" vertical="center"/>
    </xf>
    <xf numFmtId="0" fontId="28" fillId="0" borderId="20" xfId="2" applyFont="1" applyBorder="1" applyAlignment="1">
      <alignment horizontal="center" vertical="center"/>
    </xf>
    <xf numFmtId="0" fontId="28" fillId="3" borderId="18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1001_kockazatelemze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3154680</xdr:colOff>
      <xdr:row>0</xdr:row>
      <xdr:rowOff>160020</xdr:rowOff>
    </xdr:from>
    <xdr:ext cx="1889760" cy="96012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00" y="160020"/>
          <a:ext cx="188976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3246120</xdr:colOff>
      <xdr:row>0</xdr:row>
      <xdr:rowOff>114300</xdr:rowOff>
    </xdr:from>
    <xdr:ext cx="1889760" cy="96012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0" y="114300"/>
          <a:ext cx="188976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709955</xdr:colOff>
      <xdr:row>2</xdr:row>
      <xdr:rowOff>422267</xdr:rowOff>
    </xdr:from>
    <xdr:ext cx="1889760" cy="96012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7548403" y="575543"/>
          <a:ext cx="188976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777240</xdr:colOff>
      <xdr:row>0</xdr:row>
      <xdr:rowOff>22860</xdr:rowOff>
    </xdr:from>
    <xdr:ext cx="1889760" cy="96012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5387340" y="22860"/>
          <a:ext cx="1889760" cy="960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9:D18"/>
  <sheetViews>
    <sheetView tabSelected="1" zoomScaleNormal="100" workbookViewId="0">
      <selection activeCell="J12" sqref="J12"/>
    </sheetView>
  </sheetViews>
  <sheetFormatPr defaultColWidth="9.140625" defaultRowHeight="12.75" x14ac:dyDescent="0.2"/>
  <cols>
    <col min="1" max="1" width="4" style="6" customWidth="1"/>
    <col min="2" max="2" width="52.28515625" style="8" customWidth="1"/>
    <col min="3" max="3" width="9.140625" style="7"/>
    <col min="4" max="4" width="13.7109375" style="7" customWidth="1"/>
    <col min="5" max="16384" width="9.140625" style="6"/>
  </cols>
  <sheetData>
    <row r="9" spans="1:4" ht="43.5" customHeight="1" thickBot="1" x14ac:dyDescent="0.25">
      <c r="A9" s="150" t="s">
        <v>74</v>
      </c>
      <c r="B9" s="151"/>
      <c r="C9" s="151"/>
      <c r="D9" s="151"/>
    </row>
    <row r="10" spans="1:4" ht="21" customHeight="1" x14ac:dyDescent="0.2">
      <c r="A10" s="72" t="s">
        <v>17</v>
      </c>
      <c r="B10" s="73" t="s">
        <v>18</v>
      </c>
      <c r="C10" s="74" t="s">
        <v>70</v>
      </c>
      <c r="D10" s="75" t="s">
        <v>72</v>
      </c>
    </row>
    <row r="11" spans="1:4" ht="54" customHeight="1" x14ac:dyDescent="0.2">
      <c r="A11" s="44" t="s">
        <v>6</v>
      </c>
      <c r="B11" s="108" t="s">
        <v>49</v>
      </c>
      <c r="C11" s="23">
        <v>5</v>
      </c>
      <c r="D11" s="24" t="s">
        <v>19</v>
      </c>
    </row>
    <row r="12" spans="1:4" ht="46.5" customHeight="1" x14ac:dyDescent="0.2">
      <c r="A12" s="44" t="s">
        <v>7</v>
      </c>
      <c r="B12" s="108" t="s">
        <v>109</v>
      </c>
      <c r="C12" s="23">
        <v>5</v>
      </c>
      <c r="D12" s="24" t="s">
        <v>19</v>
      </c>
    </row>
    <row r="13" spans="1:4" ht="46.5" customHeight="1" x14ac:dyDescent="0.2">
      <c r="A13" s="44" t="s">
        <v>8</v>
      </c>
      <c r="B13" s="108" t="s">
        <v>87</v>
      </c>
      <c r="C13" s="23">
        <v>4</v>
      </c>
      <c r="D13" s="24" t="s">
        <v>19</v>
      </c>
    </row>
    <row r="14" spans="1:4" ht="46.5" customHeight="1" x14ac:dyDescent="0.2">
      <c r="A14" s="44" t="s">
        <v>9</v>
      </c>
      <c r="B14" s="108" t="s">
        <v>86</v>
      </c>
      <c r="C14" s="23">
        <v>4</v>
      </c>
      <c r="D14" s="24" t="s">
        <v>19</v>
      </c>
    </row>
    <row r="15" spans="1:4" ht="46.5" customHeight="1" x14ac:dyDescent="0.2">
      <c r="A15" s="44" t="s">
        <v>10</v>
      </c>
      <c r="B15" s="108" t="s">
        <v>110</v>
      </c>
      <c r="C15" s="23">
        <v>4</v>
      </c>
      <c r="D15" s="24" t="s">
        <v>19</v>
      </c>
    </row>
    <row r="16" spans="1:4" ht="47.25" customHeight="1" thickBot="1" x14ac:dyDescent="0.25">
      <c r="A16" s="64" t="s">
        <v>11</v>
      </c>
      <c r="B16" s="121" t="s">
        <v>83</v>
      </c>
      <c r="C16" s="65">
        <v>4</v>
      </c>
      <c r="D16" s="66" t="s">
        <v>69</v>
      </c>
    </row>
    <row r="18" ht="33" customHeight="1" x14ac:dyDescent="0.2"/>
  </sheetData>
  <mergeCells count="1">
    <mergeCell ref="A9:D9"/>
  </mergeCells>
  <phoneticPr fontId="2" type="noConversion"/>
  <printOptions horizontalCentered="1"/>
  <pageMargins left="0.78740157480314965" right="0.78740157480314965" top="1.0236220472440944" bottom="0.98425196850393704" header="0.74803149606299213" footer="0.51181102362204722"/>
  <pageSetup paperSize="9" orientation="portrait" r:id="rId1"/>
  <headerFooter alignWithMargins="0">
    <oddHeader xml:space="preserve">&amp;C&amp;"Arial CE,Félkövér"&amp;11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8:O22"/>
  <sheetViews>
    <sheetView view="pageLayout" topLeftCell="A7" zoomScaleNormal="100" workbookViewId="0">
      <selection activeCell="C23" sqref="C23"/>
    </sheetView>
  </sheetViews>
  <sheetFormatPr defaultColWidth="9.140625" defaultRowHeight="12.75" x14ac:dyDescent="0.2"/>
  <cols>
    <col min="1" max="1" width="5.28515625" style="10" customWidth="1"/>
    <col min="2" max="2" width="52.28515625" style="10" customWidth="1"/>
    <col min="3" max="3" width="9.140625" style="13"/>
    <col min="4" max="4" width="12.7109375" style="13" customWidth="1"/>
    <col min="5" max="16384" width="9.140625" style="10"/>
  </cols>
  <sheetData>
    <row r="8" spans="1:15" ht="56.25" customHeight="1" thickBot="1" x14ac:dyDescent="0.25">
      <c r="A8" s="152" t="s">
        <v>67</v>
      </c>
      <c r="B8" s="152"/>
      <c r="C8" s="152"/>
      <c r="D8" s="152"/>
    </row>
    <row r="9" spans="1:15" ht="27" customHeight="1" thickBot="1" x14ac:dyDescent="0.25">
      <c r="A9" s="67" t="s">
        <v>17</v>
      </c>
      <c r="B9" s="68" t="s">
        <v>3</v>
      </c>
      <c r="C9" s="69" t="s">
        <v>70</v>
      </c>
      <c r="D9" s="70" t="s">
        <v>75</v>
      </c>
    </row>
    <row r="10" spans="1:15" ht="31.5" customHeight="1" x14ac:dyDescent="0.2">
      <c r="A10" s="40" t="s">
        <v>6</v>
      </c>
      <c r="B10" s="27" t="s">
        <v>53</v>
      </c>
      <c r="C10" s="25">
        <v>3</v>
      </c>
      <c r="D10" s="26" t="s">
        <v>4</v>
      </c>
    </row>
    <row r="11" spans="1:15" ht="31.5" customHeight="1" x14ac:dyDescent="0.2">
      <c r="A11" s="41" t="s">
        <v>7</v>
      </c>
      <c r="B11" s="28" t="s">
        <v>61</v>
      </c>
      <c r="C11" s="11">
        <v>3</v>
      </c>
      <c r="D11" s="12" t="s">
        <v>4</v>
      </c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31.5" customHeight="1" x14ac:dyDescent="0.2">
      <c r="A12" s="41" t="s">
        <v>8</v>
      </c>
      <c r="B12" s="28" t="s">
        <v>85</v>
      </c>
      <c r="C12" s="11">
        <v>5</v>
      </c>
      <c r="D12" s="12" t="s">
        <v>4</v>
      </c>
    </row>
    <row r="13" spans="1:15" ht="31.5" customHeight="1" x14ac:dyDescent="0.2">
      <c r="A13" s="41" t="s">
        <v>9</v>
      </c>
      <c r="B13" s="28" t="s">
        <v>45</v>
      </c>
      <c r="C13" s="11">
        <v>3</v>
      </c>
      <c r="D13" s="12" t="s">
        <v>4</v>
      </c>
    </row>
    <row r="14" spans="1:15" ht="31.5" customHeight="1" x14ac:dyDescent="0.2">
      <c r="A14" s="41" t="s">
        <v>10</v>
      </c>
      <c r="B14" s="28" t="s">
        <v>44</v>
      </c>
      <c r="C14" s="11">
        <v>4</v>
      </c>
      <c r="D14" s="12" t="s">
        <v>4</v>
      </c>
    </row>
    <row r="15" spans="1:15" ht="31.5" customHeight="1" x14ac:dyDescent="0.2">
      <c r="A15" s="41" t="s">
        <v>11</v>
      </c>
      <c r="B15" s="28" t="s">
        <v>63</v>
      </c>
      <c r="C15" s="11">
        <v>4</v>
      </c>
      <c r="D15" s="12" t="s">
        <v>4</v>
      </c>
      <c r="M15" s="120"/>
    </row>
    <row r="16" spans="1:15" ht="31.5" customHeight="1" x14ac:dyDescent="0.2">
      <c r="A16" s="41" t="s">
        <v>12</v>
      </c>
      <c r="B16" s="28" t="s">
        <v>54</v>
      </c>
      <c r="C16" s="11">
        <v>5</v>
      </c>
      <c r="D16" s="12" t="s">
        <v>4</v>
      </c>
      <c r="M16" s="120"/>
    </row>
    <row r="17" spans="1:13" ht="31.5" customHeight="1" x14ac:dyDescent="0.2">
      <c r="A17" s="41" t="s">
        <v>13</v>
      </c>
      <c r="B17" s="28" t="s">
        <v>52</v>
      </c>
      <c r="C17" s="11">
        <v>5</v>
      </c>
      <c r="D17" s="12" t="s">
        <v>4</v>
      </c>
      <c r="M17" s="120"/>
    </row>
    <row r="18" spans="1:13" ht="31.5" customHeight="1" x14ac:dyDescent="0.2">
      <c r="A18" s="41" t="s">
        <v>14</v>
      </c>
      <c r="B18" s="28" t="s">
        <v>66</v>
      </c>
      <c r="C18" s="11">
        <v>3</v>
      </c>
      <c r="D18" s="12" t="s">
        <v>69</v>
      </c>
      <c r="M18" s="120"/>
    </row>
    <row r="19" spans="1:13" ht="31.5" customHeight="1" x14ac:dyDescent="0.2">
      <c r="A19" s="41" t="s">
        <v>20</v>
      </c>
      <c r="B19" s="28" t="s">
        <v>46</v>
      </c>
      <c r="C19" s="11">
        <v>3</v>
      </c>
      <c r="D19" s="12" t="s">
        <v>4</v>
      </c>
      <c r="M19" s="120"/>
    </row>
    <row r="20" spans="1:13" ht="31.5" customHeight="1" x14ac:dyDescent="0.2">
      <c r="A20" s="41" t="s">
        <v>21</v>
      </c>
      <c r="B20" s="28" t="s">
        <v>47</v>
      </c>
      <c r="C20" s="11">
        <v>4</v>
      </c>
      <c r="D20" s="12" t="s">
        <v>4</v>
      </c>
    </row>
    <row r="21" spans="1:13" ht="31.5" customHeight="1" x14ac:dyDescent="0.2">
      <c r="A21" s="41" t="s">
        <v>22</v>
      </c>
      <c r="B21" s="28" t="s">
        <v>68</v>
      </c>
      <c r="C21" s="11">
        <v>5</v>
      </c>
      <c r="D21" s="12" t="s">
        <v>4</v>
      </c>
    </row>
    <row r="22" spans="1:13" ht="31.5" customHeight="1" thickBot="1" x14ac:dyDescent="0.25">
      <c r="A22" s="122" t="s">
        <v>23</v>
      </c>
      <c r="B22" s="123" t="s">
        <v>48</v>
      </c>
      <c r="C22" s="124">
        <v>5</v>
      </c>
      <c r="D22" s="125" t="s">
        <v>4</v>
      </c>
    </row>
  </sheetData>
  <mergeCells count="1">
    <mergeCell ref="A8:D8"/>
  </mergeCells>
  <phoneticPr fontId="2" type="noConversion"/>
  <printOptions horizontalCentered="1"/>
  <pageMargins left="0.78740157480314965" right="0.78740157480314965" top="1.0236220472440944" bottom="0.98425196850393704" header="0.82677165354330717" footer="0.51181102362204722"/>
  <pageSetup paperSize="9" orientation="portrait" r:id="rId1"/>
  <headerFooter alignWithMargins="0">
    <oddHeader xml:space="preserve">&amp;C&amp;"Arial CE,Félkövér"&amp;11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E16"/>
  <sheetViews>
    <sheetView zoomScaleNormal="100" workbookViewId="0">
      <selection activeCell="B4" sqref="B4"/>
    </sheetView>
  </sheetViews>
  <sheetFormatPr defaultColWidth="9.140625" defaultRowHeight="27" customHeight="1" x14ac:dyDescent="0.2"/>
  <cols>
    <col min="1" max="1" width="4.7109375" style="9" customWidth="1"/>
    <col min="2" max="2" width="68.42578125" style="9" customWidth="1"/>
    <col min="3" max="16384" width="9.140625" style="9"/>
  </cols>
  <sheetData>
    <row r="1" spans="1:5" ht="56.25" customHeight="1" thickBot="1" x14ac:dyDescent="0.25">
      <c r="A1" s="152" t="s">
        <v>16</v>
      </c>
      <c r="B1" s="152"/>
      <c r="C1" s="5"/>
    </row>
    <row r="2" spans="1:5" s="30" customFormat="1" ht="29.25" customHeight="1" thickBot="1" x14ac:dyDescent="0.25">
      <c r="A2" s="71" t="s">
        <v>17</v>
      </c>
      <c r="B2" s="70" t="s">
        <v>3</v>
      </c>
      <c r="C2" s="29"/>
    </row>
    <row r="3" spans="1:5" ht="27" customHeight="1" x14ac:dyDescent="0.2">
      <c r="A3" s="42" t="s">
        <v>6</v>
      </c>
      <c r="B3" s="18" t="s">
        <v>55</v>
      </c>
      <c r="E3" s="30"/>
    </row>
    <row r="4" spans="1:5" ht="27" customHeight="1" x14ac:dyDescent="0.2">
      <c r="A4" s="43" t="s">
        <v>7</v>
      </c>
      <c r="B4" s="19" t="s">
        <v>105</v>
      </c>
    </row>
    <row r="5" spans="1:5" ht="28.5" customHeight="1" x14ac:dyDescent="0.2">
      <c r="A5" s="42" t="s">
        <v>8</v>
      </c>
      <c r="B5" s="19" t="s">
        <v>98</v>
      </c>
    </row>
    <row r="6" spans="1:5" ht="27" customHeight="1" x14ac:dyDescent="0.2">
      <c r="A6" s="43" t="s">
        <v>9</v>
      </c>
      <c r="B6" s="19" t="s">
        <v>57</v>
      </c>
    </row>
    <row r="7" spans="1:5" ht="27" customHeight="1" x14ac:dyDescent="0.2">
      <c r="A7" s="42" t="s">
        <v>10</v>
      </c>
      <c r="B7" s="19" t="s">
        <v>99</v>
      </c>
    </row>
    <row r="8" spans="1:5" ht="27" customHeight="1" x14ac:dyDescent="0.2">
      <c r="A8" s="43" t="s">
        <v>11</v>
      </c>
      <c r="B8" s="19" t="s">
        <v>56</v>
      </c>
    </row>
    <row r="9" spans="1:5" ht="27" customHeight="1" x14ac:dyDescent="0.2">
      <c r="A9" s="42" t="s">
        <v>12</v>
      </c>
      <c r="B9" s="19" t="s">
        <v>60</v>
      </c>
    </row>
    <row r="10" spans="1:5" ht="27" customHeight="1" x14ac:dyDescent="0.2">
      <c r="A10" s="43" t="s">
        <v>13</v>
      </c>
      <c r="B10" s="19" t="s">
        <v>84</v>
      </c>
    </row>
    <row r="11" spans="1:5" ht="27" customHeight="1" x14ac:dyDescent="0.2">
      <c r="A11" s="42" t="s">
        <v>14</v>
      </c>
      <c r="B11" s="19" t="s">
        <v>58</v>
      </c>
    </row>
    <row r="12" spans="1:5" ht="27.75" customHeight="1" x14ac:dyDescent="0.2">
      <c r="A12" s="43" t="s">
        <v>20</v>
      </c>
      <c r="B12" s="19" t="s">
        <v>100</v>
      </c>
    </row>
    <row r="13" spans="1:5" ht="27" customHeight="1" x14ac:dyDescent="0.2">
      <c r="A13" s="42" t="s">
        <v>21</v>
      </c>
      <c r="B13" s="19" t="s">
        <v>101</v>
      </c>
    </row>
    <row r="14" spans="1:5" ht="27" customHeight="1" x14ac:dyDescent="0.2">
      <c r="A14" s="43" t="s">
        <v>22</v>
      </c>
      <c r="B14" s="19" t="s">
        <v>102</v>
      </c>
    </row>
    <row r="15" spans="1:5" ht="27" customHeight="1" x14ac:dyDescent="0.2">
      <c r="A15" s="42" t="s">
        <v>23</v>
      </c>
      <c r="B15" s="19" t="s">
        <v>103</v>
      </c>
    </row>
    <row r="16" spans="1:5" ht="27" customHeight="1" x14ac:dyDescent="0.2">
      <c r="A16" s="43" t="s">
        <v>24</v>
      </c>
      <c r="B16" s="19" t="s">
        <v>59</v>
      </c>
    </row>
  </sheetData>
  <mergeCells count="1">
    <mergeCell ref="A1:B1"/>
  </mergeCells>
  <phoneticPr fontId="2" type="noConversion"/>
  <printOptions horizontalCentered="1"/>
  <pageMargins left="0.78740157480314965" right="0.78740157480314965" top="1.0236220472440944" bottom="0.98425196850393704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4:T22"/>
  <sheetViews>
    <sheetView zoomScale="80" zoomScaleNormal="80" zoomScaleSheetLayoutView="87" workbookViewId="0">
      <selection activeCell="G10" sqref="G10"/>
    </sheetView>
  </sheetViews>
  <sheetFormatPr defaultColWidth="18.140625" defaultRowHeight="12" x14ac:dyDescent="0.2"/>
  <cols>
    <col min="1" max="1" width="2.7109375" style="2" bestFit="1" customWidth="1"/>
    <col min="2" max="2" width="58.5703125" style="2" bestFit="1" customWidth="1"/>
    <col min="3" max="3" width="7.140625" style="1" bestFit="1" customWidth="1"/>
    <col min="4" max="4" width="10.7109375" style="1" bestFit="1" customWidth="1"/>
    <col min="5" max="5" width="18" style="1" bestFit="1" customWidth="1"/>
    <col min="6" max="6" width="17.42578125" style="1" customWidth="1"/>
    <col min="7" max="7" width="17" style="1" bestFit="1" customWidth="1"/>
    <col min="8" max="8" width="17.28515625" style="1" bestFit="1" customWidth="1"/>
    <col min="9" max="9" width="16.28515625" style="1" bestFit="1" customWidth="1"/>
    <col min="10" max="10" width="14.85546875" style="1" bestFit="1" customWidth="1"/>
    <col min="11" max="11" width="23.28515625" style="1" customWidth="1"/>
    <col min="12" max="12" width="14.5703125" style="1" bestFit="1" customWidth="1"/>
    <col min="13" max="13" width="16.42578125" style="1" bestFit="1" customWidth="1"/>
    <col min="14" max="14" width="16.85546875" style="1" bestFit="1" customWidth="1"/>
    <col min="15" max="15" width="22.85546875" style="1" customWidth="1"/>
    <col min="16" max="16" width="12.85546875" style="2" bestFit="1" customWidth="1"/>
    <col min="17" max="17" width="14.28515625" style="2" bestFit="1" customWidth="1"/>
    <col min="18" max="18" width="12.28515625" style="2" bestFit="1" customWidth="1"/>
    <col min="19" max="16384" width="18.140625" style="2"/>
  </cols>
  <sheetData>
    <row r="4" spans="1:20" ht="32.25" customHeight="1" thickBot="1" x14ac:dyDescent="0.25">
      <c r="B4" s="155" t="s">
        <v>81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</row>
    <row r="5" spans="1:20" s="1" customFormat="1" ht="110.25" customHeight="1" thickBot="1" x14ac:dyDescent="0.25">
      <c r="A5" s="156" t="s">
        <v>80</v>
      </c>
      <c r="B5" s="157"/>
      <c r="C5" s="157"/>
      <c r="D5" s="158"/>
      <c r="E5" s="96" t="str">
        <f>folyamatlista!B3</f>
        <v>Tervezés, költségvetés készítés</v>
      </c>
      <c r="F5" s="96" t="str">
        <f>folyamatlista!B4</f>
        <v>Szabályozottság</v>
      </c>
      <c r="G5" s="96" t="str">
        <f>folyamatlista!B5</f>
        <v xml:space="preserve">Humánerőforrás gazdálkodás </v>
      </c>
      <c r="H5" s="96" t="str">
        <f>folyamatlista!B6</f>
        <v>Irányítás, belső kontrollrendszer működés</v>
      </c>
      <c r="I5" s="96" t="str">
        <f>folyamatlista!B7</f>
        <v xml:space="preserve">Folyamatellátás </v>
      </c>
      <c r="J5" s="96" t="str">
        <f>folyamatlista!B8</f>
        <v>Gazdálkodási-pénzkezelési folyamatok</v>
      </c>
      <c r="K5" s="96" t="str">
        <f>folyamatlista!B9</f>
        <v>Kötelezettségvállalás</v>
      </c>
      <c r="L5" s="96" t="str">
        <f>folyamatlista!B10</f>
        <v>Közbeszerzés, megrendelés</v>
      </c>
      <c r="M5" s="96" t="str">
        <f>folyamatlista!B11</f>
        <v>Szerződéskötés, teljesítés</v>
      </c>
      <c r="N5" s="96" t="str">
        <f>folyamatlista!B12</f>
        <v xml:space="preserve">Pénzügyi-számviteli folyamatok </v>
      </c>
      <c r="O5" s="96" t="str">
        <f>folyamatlista!B13</f>
        <v>Szakanyaggazdálkodás</v>
      </c>
      <c r="P5" s="96" t="str">
        <f>folyamatlista!B14</f>
        <v xml:space="preserve">Üzemeltetés </v>
      </c>
      <c r="Q5" s="96" t="str">
        <f>folyamatlista!B15</f>
        <v>Adatvédelem, adatbiztonság</v>
      </c>
      <c r="R5" s="96" t="str">
        <f>folyamatlista!B16</f>
        <v>Iratkezelés, irattározás</v>
      </c>
    </row>
    <row r="6" spans="1:20" s="1" customFormat="1" ht="24" customHeight="1" thickBot="1" x14ac:dyDescent="0.25">
      <c r="A6" s="139"/>
      <c r="B6" s="139"/>
      <c r="C6" s="139" t="s">
        <v>70</v>
      </c>
      <c r="D6" s="139" t="s">
        <v>73</v>
      </c>
      <c r="E6" s="76" t="s">
        <v>6</v>
      </c>
      <c r="F6" s="76" t="s">
        <v>7</v>
      </c>
      <c r="G6" s="77" t="s">
        <v>8</v>
      </c>
      <c r="H6" s="77" t="s">
        <v>9</v>
      </c>
      <c r="I6" s="77" t="s">
        <v>10</v>
      </c>
      <c r="J6" s="77" t="s">
        <v>11</v>
      </c>
      <c r="K6" s="77" t="s">
        <v>12</v>
      </c>
      <c r="L6" s="77" t="s">
        <v>13</v>
      </c>
      <c r="M6" s="77" t="s">
        <v>14</v>
      </c>
      <c r="N6" s="77" t="s">
        <v>20</v>
      </c>
      <c r="O6" s="77" t="s">
        <v>21</v>
      </c>
      <c r="P6" s="77" t="s">
        <v>22</v>
      </c>
      <c r="Q6" s="77">
        <v>13</v>
      </c>
      <c r="R6" s="79">
        <v>14</v>
      </c>
    </row>
    <row r="7" spans="1:20" ht="75.75" customHeight="1" x14ac:dyDescent="0.2">
      <c r="A7" s="140" t="s">
        <v>6</v>
      </c>
      <c r="B7" s="108" t="str">
        <f>'stratégiai célok'!B11</f>
        <v>Stratégiai célok eléréséhez szükséges humán, pénzügyi és anyagi erőforrások biztosítása, gazdaságos, hatékony és eredményes felhasználása</v>
      </c>
      <c r="C7" s="141">
        <f>'stratégiai célok'!C11</f>
        <v>5</v>
      </c>
      <c r="D7" s="141" t="str">
        <f>'stratégiai célok'!D11</f>
        <v>1 - 5</v>
      </c>
      <c r="E7" s="45">
        <v>4</v>
      </c>
      <c r="F7" s="46">
        <v>4</v>
      </c>
      <c r="G7" s="46">
        <v>4</v>
      </c>
      <c r="H7" s="46">
        <v>5</v>
      </c>
      <c r="I7" s="46">
        <v>5</v>
      </c>
      <c r="J7" s="46">
        <v>5</v>
      </c>
      <c r="K7" s="46">
        <v>5</v>
      </c>
      <c r="L7" s="46">
        <v>4</v>
      </c>
      <c r="M7" s="46">
        <v>5</v>
      </c>
      <c r="N7" s="46">
        <v>4</v>
      </c>
      <c r="O7" s="46">
        <v>3</v>
      </c>
      <c r="P7" s="46">
        <v>3</v>
      </c>
      <c r="Q7" s="46">
        <v>3</v>
      </c>
      <c r="R7" s="62">
        <v>3</v>
      </c>
    </row>
    <row r="8" spans="1:20" ht="96" customHeight="1" x14ac:dyDescent="0.2">
      <c r="A8" s="140" t="s">
        <v>7</v>
      </c>
      <c r="B8" s="108" t="str">
        <f>'stratégiai célok'!B12</f>
        <v>A jóváhagyott költségvetési pénzeszközökkel, a vagyonnal való szabályszerű, szabályozott, gazdaságos, hatékony és eredményes gazdálkodás érvényre juttatása;</v>
      </c>
      <c r="C8" s="141">
        <f>'stratégiai célok'!C12</f>
        <v>5</v>
      </c>
      <c r="D8" s="141" t="str">
        <f>'stratégiai célok'!D12</f>
        <v>1 - 5</v>
      </c>
      <c r="E8" s="48">
        <v>4</v>
      </c>
      <c r="F8" s="47">
        <v>4</v>
      </c>
      <c r="G8" s="47">
        <v>4</v>
      </c>
      <c r="H8" s="47">
        <v>5</v>
      </c>
      <c r="I8" s="47">
        <v>5</v>
      </c>
      <c r="J8" s="47">
        <v>4</v>
      </c>
      <c r="K8" s="47">
        <v>4</v>
      </c>
      <c r="L8" s="47">
        <v>4</v>
      </c>
      <c r="M8" s="47">
        <v>5</v>
      </c>
      <c r="N8" s="47">
        <v>4</v>
      </c>
      <c r="O8" s="47">
        <v>3</v>
      </c>
      <c r="P8" s="47">
        <v>4</v>
      </c>
      <c r="Q8" s="47">
        <v>3</v>
      </c>
      <c r="R8" s="63">
        <v>4</v>
      </c>
    </row>
    <row r="9" spans="1:20" ht="63.6" customHeight="1" x14ac:dyDescent="0.2">
      <c r="A9" s="140" t="s">
        <v>8</v>
      </c>
      <c r="B9" s="108" t="str">
        <f>'stratégiai célok'!B13</f>
        <v>A belső kontrollrendszer fejlesztése, a belső ellenőrzési feladatok hatékony végrehajtása;</v>
      </c>
      <c r="C9" s="141">
        <f>'stratégiai célok'!C13</f>
        <v>4</v>
      </c>
      <c r="D9" s="141" t="str">
        <f>'stratégiai célok'!D13</f>
        <v>1 - 5</v>
      </c>
      <c r="E9" s="48">
        <v>5</v>
      </c>
      <c r="F9" s="47">
        <v>4</v>
      </c>
      <c r="G9" s="47">
        <v>4</v>
      </c>
      <c r="H9" s="47">
        <v>5</v>
      </c>
      <c r="I9" s="47">
        <v>5</v>
      </c>
      <c r="J9" s="47">
        <v>5</v>
      </c>
      <c r="K9" s="47">
        <v>4</v>
      </c>
      <c r="L9" s="47">
        <v>4</v>
      </c>
      <c r="M9" s="47">
        <v>4</v>
      </c>
      <c r="N9" s="47">
        <v>3</v>
      </c>
      <c r="O9" s="47">
        <v>2</v>
      </c>
      <c r="P9" s="47">
        <v>2</v>
      </c>
      <c r="Q9" s="47">
        <v>3</v>
      </c>
      <c r="R9" s="63">
        <v>3</v>
      </c>
    </row>
    <row r="10" spans="1:20" ht="62.45" customHeight="1" x14ac:dyDescent="0.2">
      <c r="A10" s="140" t="s">
        <v>9</v>
      </c>
      <c r="B10" s="108" t="str">
        <f>'stratégiai célok'!B14</f>
        <v>A költségvetési beszámoló valós megbízhatósága, a számviteli elvek érvényesülése;</v>
      </c>
      <c r="C10" s="141">
        <f>'stratégiai célok'!C14</f>
        <v>4</v>
      </c>
      <c r="D10" s="141" t="str">
        <f>'stratégiai célok'!D14</f>
        <v>1 - 5</v>
      </c>
      <c r="E10" s="48">
        <v>3</v>
      </c>
      <c r="F10" s="47">
        <v>5</v>
      </c>
      <c r="G10" s="47">
        <v>4</v>
      </c>
      <c r="H10" s="47">
        <v>5</v>
      </c>
      <c r="I10" s="47">
        <v>5</v>
      </c>
      <c r="J10" s="47">
        <v>5</v>
      </c>
      <c r="K10" s="47">
        <v>5</v>
      </c>
      <c r="L10" s="47">
        <v>5</v>
      </c>
      <c r="M10" s="47">
        <v>4</v>
      </c>
      <c r="N10" s="47">
        <v>4</v>
      </c>
      <c r="O10" s="47">
        <v>3</v>
      </c>
      <c r="P10" s="47">
        <v>4</v>
      </c>
      <c r="Q10" s="47">
        <v>3</v>
      </c>
      <c r="R10" s="63">
        <v>4</v>
      </c>
    </row>
    <row r="11" spans="1:20" ht="88.15" customHeight="1" x14ac:dyDescent="0.2">
      <c r="A11" s="140" t="s">
        <v>10</v>
      </c>
      <c r="B11" s="108" t="str">
        <f>'stratégiai célok'!B15</f>
        <v>A költségvetési szerv működésének szabályozottsága, a rendelkezések betartása, az esetlegesen nem szabályozott területek, tevékenységek feltárása;</v>
      </c>
      <c r="C11" s="141">
        <f>'stratégiai célok'!C15</f>
        <v>4</v>
      </c>
      <c r="D11" s="141" t="str">
        <f>'stratégiai célok'!D15</f>
        <v>1 - 5</v>
      </c>
      <c r="E11" s="48">
        <v>5</v>
      </c>
      <c r="F11" s="47">
        <v>4</v>
      </c>
      <c r="G11" s="47">
        <v>4</v>
      </c>
      <c r="H11" s="47">
        <v>5</v>
      </c>
      <c r="I11" s="47">
        <v>4</v>
      </c>
      <c r="J11" s="47">
        <v>4</v>
      </c>
      <c r="K11" s="47">
        <v>3</v>
      </c>
      <c r="L11" s="47">
        <v>3</v>
      </c>
      <c r="M11" s="47">
        <v>3</v>
      </c>
      <c r="N11" s="47">
        <v>4</v>
      </c>
      <c r="O11" s="47">
        <v>2</v>
      </c>
      <c r="P11" s="47">
        <v>2</v>
      </c>
      <c r="Q11" s="47">
        <v>2</v>
      </c>
      <c r="R11" s="63">
        <v>4</v>
      </c>
    </row>
    <row r="12" spans="1:20" ht="66" customHeight="1" thickBot="1" x14ac:dyDescent="0.25">
      <c r="A12" s="140" t="s">
        <v>11</v>
      </c>
      <c r="B12" s="108" t="str">
        <f>'stratégiai célok'!B16</f>
        <v>Vagyongazdálkodás, beszerzések, megrendelések hatékonysága, állagmegóvás biztosítása</v>
      </c>
      <c r="C12" s="141">
        <f>'stratégiai célok'!C16</f>
        <v>4</v>
      </c>
      <c r="D12" s="141" t="str">
        <f>'stratégiai célok'!D16</f>
        <v>1-5</v>
      </c>
      <c r="E12" s="136">
        <v>3</v>
      </c>
      <c r="F12" s="97">
        <v>5</v>
      </c>
      <c r="G12" s="97">
        <v>4</v>
      </c>
      <c r="H12" s="97">
        <v>4</v>
      </c>
      <c r="I12" s="97">
        <v>5</v>
      </c>
      <c r="J12" s="97">
        <v>4</v>
      </c>
      <c r="K12" s="97">
        <v>3</v>
      </c>
      <c r="L12" s="97">
        <v>3</v>
      </c>
      <c r="M12" s="97">
        <v>3</v>
      </c>
      <c r="N12" s="97">
        <v>4</v>
      </c>
      <c r="O12" s="97">
        <v>2</v>
      </c>
      <c r="P12" s="97">
        <v>3</v>
      </c>
      <c r="Q12" s="97">
        <v>2</v>
      </c>
      <c r="R12" s="98">
        <v>3</v>
      </c>
    </row>
    <row r="13" spans="1:20" s="3" customFormat="1" ht="36" customHeight="1" thickBot="1" x14ac:dyDescent="0.25">
      <c r="A13" s="159" t="s">
        <v>0</v>
      </c>
      <c r="B13" s="160"/>
      <c r="C13" s="137"/>
      <c r="D13" s="138"/>
      <c r="E13" s="101">
        <f t="shared" ref="E13:R13" si="0">SUM(E7:E12)</f>
        <v>24</v>
      </c>
      <c r="F13" s="52">
        <f t="shared" si="0"/>
        <v>26</v>
      </c>
      <c r="G13" s="52">
        <f t="shared" si="0"/>
        <v>24</v>
      </c>
      <c r="H13" s="52">
        <f t="shared" si="0"/>
        <v>29</v>
      </c>
      <c r="I13" s="52">
        <f t="shared" si="0"/>
        <v>29</v>
      </c>
      <c r="J13" s="52">
        <f t="shared" si="0"/>
        <v>27</v>
      </c>
      <c r="K13" s="52">
        <f t="shared" si="0"/>
        <v>24</v>
      </c>
      <c r="L13" s="52">
        <f t="shared" si="0"/>
        <v>23</v>
      </c>
      <c r="M13" s="52">
        <f t="shared" si="0"/>
        <v>24</v>
      </c>
      <c r="N13" s="52">
        <f t="shared" si="0"/>
        <v>23</v>
      </c>
      <c r="O13" s="52">
        <f t="shared" si="0"/>
        <v>15</v>
      </c>
      <c r="P13" s="52">
        <f t="shared" si="0"/>
        <v>18</v>
      </c>
      <c r="Q13" s="52">
        <f t="shared" si="0"/>
        <v>16</v>
      </c>
      <c r="R13" s="53">
        <f t="shared" si="0"/>
        <v>21</v>
      </c>
    </row>
    <row r="14" spans="1:20" s="3" customFormat="1" ht="36.75" customHeight="1" thickBot="1" x14ac:dyDescent="0.25">
      <c r="A14" s="153" t="s">
        <v>1</v>
      </c>
      <c r="B14" s="154"/>
      <c r="C14" s="142">
        <f>SUM(C7+C8+C9+C10+C11+C12)</f>
        <v>26</v>
      </c>
      <c r="D14" s="100"/>
      <c r="E14" s="102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03"/>
      <c r="Q14" s="103"/>
      <c r="R14" s="104"/>
      <c r="T14" s="17"/>
    </row>
    <row r="15" spans="1:20" s="3" customFormat="1" ht="36" customHeight="1" thickBot="1" x14ac:dyDescent="0.25">
      <c r="A15" s="153" t="s">
        <v>2</v>
      </c>
      <c r="B15" s="154"/>
      <c r="C15" s="99"/>
      <c r="D15" s="100"/>
      <c r="E15" s="105">
        <f>((E7*$C7)+(E8*$C8)+(E9*$C9)+(E10*$C10)+(E11*$C11)+(E12*$C12))/$C14</f>
        <v>4</v>
      </c>
      <c r="F15" s="105">
        <f t="shared" ref="F15:R15" si="1">((F7*$C7)+(F8*$C8)+(F9*$C9)+(F10*$C10)+(F11*$C11)+(F12*$C12))/$C14</f>
        <v>4.3076923076923075</v>
      </c>
      <c r="G15" s="105">
        <f t="shared" si="1"/>
        <v>4</v>
      </c>
      <c r="H15" s="105">
        <f t="shared" si="1"/>
        <v>4.8461538461538458</v>
      </c>
      <c r="I15" s="105">
        <f t="shared" si="1"/>
        <v>4.8461538461538458</v>
      </c>
      <c r="J15" s="105">
        <f t="shared" si="1"/>
        <v>4.5</v>
      </c>
      <c r="K15" s="105">
        <f t="shared" si="1"/>
        <v>4.0384615384615383</v>
      </c>
      <c r="L15" s="105">
        <f t="shared" si="1"/>
        <v>3.8461538461538463</v>
      </c>
      <c r="M15" s="105">
        <f t="shared" si="1"/>
        <v>4.0769230769230766</v>
      </c>
      <c r="N15" s="105">
        <f t="shared" si="1"/>
        <v>3.8461538461538463</v>
      </c>
      <c r="O15" s="105">
        <f t="shared" si="1"/>
        <v>2.5384615384615383</v>
      </c>
      <c r="P15" s="105">
        <f t="shared" si="1"/>
        <v>3.0384615384615383</v>
      </c>
      <c r="Q15" s="105">
        <f t="shared" si="1"/>
        <v>2.6923076923076925</v>
      </c>
      <c r="R15" s="105">
        <f t="shared" si="1"/>
        <v>3.5</v>
      </c>
    </row>
    <row r="16" spans="1:20" x14ac:dyDescent="0.2">
      <c r="B16" s="4" t="s">
        <v>15</v>
      </c>
    </row>
    <row r="22" spans="3:3" x14ac:dyDescent="0.2">
      <c r="C22" s="1">
        <f>SUM(C7:C12)</f>
        <v>26</v>
      </c>
    </row>
  </sheetData>
  <mergeCells count="5">
    <mergeCell ref="A15:B15"/>
    <mergeCell ref="B4:R4"/>
    <mergeCell ref="A5:D5"/>
    <mergeCell ref="A13:B13"/>
    <mergeCell ref="A14:B14"/>
  </mergeCells>
  <phoneticPr fontId="2" type="noConversion"/>
  <printOptions horizontalCentered="1"/>
  <pageMargins left="0.25" right="0.25" top="0.75" bottom="0.75" header="0.3" footer="0.3"/>
  <pageSetup paperSize="9" scale="55" orientation="landscape" r:id="rId1"/>
  <headerFooter alignWithMargins="0">
    <oddHeader xml:space="preserve">&amp;C&amp;"Arial CE,Félkövér"
</oddHead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3:CA22"/>
  <sheetViews>
    <sheetView showGridLines="0" view="pageLayout" zoomScale="70" zoomScaleNormal="78" zoomScaleSheetLayoutView="87" zoomScalePageLayoutView="70" workbookViewId="0">
      <selection activeCell="F7" sqref="F7"/>
    </sheetView>
  </sheetViews>
  <sheetFormatPr defaultColWidth="9.140625" defaultRowHeight="12" x14ac:dyDescent="0.2"/>
  <cols>
    <col min="1" max="1" width="4.28515625" style="2" customWidth="1"/>
    <col min="2" max="2" width="37.7109375" style="2" customWidth="1"/>
    <col min="3" max="3" width="6.7109375" style="1" customWidth="1"/>
    <col min="4" max="4" width="9.140625" style="1"/>
    <col min="5" max="5" width="11.28515625" style="1" bestFit="1" customWidth="1"/>
    <col min="6" max="6" width="13.7109375" style="1" customWidth="1"/>
    <col min="7" max="7" width="18.85546875" style="1" bestFit="1" customWidth="1"/>
    <col min="8" max="8" width="16.5703125" style="1" customWidth="1"/>
    <col min="9" max="9" width="14.140625" style="1" bestFit="1" customWidth="1"/>
    <col min="10" max="10" width="17.42578125" style="1" customWidth="1"/>
    <col min="11" max="11" width="13.28515625" style="1" bestFit="1" customWidth="1"/>
    <col min="12" max="12" width="12.5703125" style="1" bestFit="1" customWidth="1"/>
    <col min="13" max="13" width="12.5703125" style="1" customWidth="1"/>
    <col min="14" max="14" width="15" style="1" bestFit="1" customWidth="1"/>
    <col min="15" max="15" width="13.5703125" style="1" bestFit="1" customWidth="1"/>
    <col min="16" max="16" width="13.5703125" style="1" customWidth="1"/>
    <col min="17" max="17" width="11.7109375" style="1" bestFit="1" customWidth="1"/>
    <col min="18" max="18" width="16.5703125" style="1" customWidth="1"/>
    <col min="19" max="46" width="13.7109375" style="1" customWidth="1"/>
    <col min="47" max="79" width="9.140625" style="1"/>
    <col min="80" max="16384" width="9.140625" style="2"/>
  </cols>
  <sheetData>
    <row r="3" spans="1:18" ht="97.5" customHeight="1" thickBot="1" x14ac:dyDescent="0.25">
      <c r="B3" s="152" t="s">
        <v>82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8" s="21" customFormat="1" ht="60" customHeight="1" thickBot="1" x14ac:dyDescent="0.25">
      <c r="A4" s="165" t="s">
        <v>108</v>
      </c>
      <c r="B4" s="166"/>
      <c r="C4" s="166"/>
      <c r="D4" s="167"/>
      <c r="E4" s="96" t="str">
        <f>folyamatlista!B2</f>
        <v>Megnevezés</v>
      </c>
      <c r="F4" s="96" t="str">
        <f>folyamatlista!B3</f>
        <v>Tervezés, költségvetés készítés</v>
      </c>
      <c r="G4" s="96" t="str">
        <f>folyamatlista!B4</f>
        <v>Szabályozottság</v>
      </c>
      <c r="H4" s="96" t="str">
        <f>folyamatlista!B5</f>
        <v xml:space="preserve">Humánerőforrás gazdálkodás </v>
      </c>
      <c r="I4" s="96" t="str">
        <f>folyamatlista!B6</f>
        <v>Irányítás, belső kontrollrendszer működés</v>
      </c>
      <c r="J4" s="96" t="str">
        <f>folyamatlista!B7</f>
        <v xml:space="preserve">Folyamatellátás </v>
      </c>
      <c r="K4" s="96" t="str">
        <f>folyamatlista!B8</f>
        <v>Gazdálkodási-pénzkezelési folyamatok</v>
      </c>
      <c r="L4" s="96" t="str">
        <f>folyamatlista!B9</f>
        <v>Kötelezettségvállalás</v>
      </c>
      <c r="M4" s="96" t="str">
        <f>folyamatlista!B10</f>
        <v>Közbeszerzés, megrendelés</v>
      </c>
      <c r="N4" s="96" t="str">
        <f>folyamatlista!B11</f>
        <v>Szerződéskötés, teljesítés</v>
      </c>
      <c r="O4" s="96" t="str">
        <f>folyamatlista!B12</f>
        <v xml:space="preserve">Pénzügyi-számviteli folyamatok </v>
      </c>
      <c r="P4" s="96" t="str">
        <f>folyamatlista!B13</f>
        <v>Szakanyaggazdálkodás</v>
      </c>
      <c r="Q4" s="96" t="str">
        <f>folyamatlista!B14</f>
        <v xml:space="preserve">Üzemeltetés </v>
      </c>
      <c r="R4" s="96" t="str">
        <f>folyamatlista!B15</f>
        <v>Adatvédelem, adatbiztonság</v>
      </c>
    </row>
    <row r="5" spans="1:18" s="1" customFormat="1" ht="26.25" customHeight="1" thickBot="1" x14ac:dyDescent="0.25">
      <c r="A5" s="168"/>
      <c r="B5" s="169"/>
      <c r="C5" s="34" t="s">
        <v>70</v>
      </c>
      <c r="D5" s="35" t="s">
        <v>71</v>
      </c>
      <c r="E5" s="36" t="s">
        <v>6</v>
      </c>
      <c r="F5" s="37" t="s">
        <v>7</v>
      </c>
      <c r="G5" s="37" t="s">
        <v>8</v>
      </c>
      <c r="H5" s="37" t="s">
        <v>9</v>
      </c>
      <c r="I5" s="37" t="s">
        <v>10</v>
      </c>
      <c r="J5" s="37" t="s">
        <v>11</v>
      </c>
      <c r="K5" s="37" t="s">
        <v>12</v>
      </c>
      <c r="L5" s="37" t="s">
        <v>13</v>
      </c>
      <c r="M5" s="37" t="s">
        <v>14</v>
      </c>
      <c r="N5" s="37" t="s">
        <v>20</v>
      </c>
      <c r="O5" s="37" t="s">
        <v>21</v>
      </c>
      <c r="P5" s="37" t="s">
        <v>22</v>
      </c>
      <c r="Q5" s="37" t="s">
        <v>23</v>
      </c>
      <c r="R5" s="37" t="s">
        <v>24</v>
      </c>
    </row>
    <row r="6" spans="1:18" ht="51.75" customHeight="1" thickBot="1" x14ac:dyDescent="0.25">
      <c r="A6" s="38" t="s">
        <v>6</v>
      </c>
      <c r="B6" s="106" t="str">
        <f>kock_tenyezok!B10</f>
        <v>Stratégiai célok, célkitűzések megalapozottsága, megvalósíthatósága</v>
      </c>
      <c r="C6" s="107">
        <f>kock_tenyezok!C10</f>
        <v>3</v>
      </c>
      <c r="D6" s="107" t="str">
        <f>kock_tenyezok!D10</f>
        <v xml:space="preserve"> 1-5</v>
      </c>
      <c r="E6" s="45">
        <v>5</v>
      </c>
      <c r="F6" s="46">
        <v>4</v>
      </c>
      <c r="G6" s="46">
        <v>4</v>
      </c>
      <c r="H6" s="46">
        <v>5</v>
      </c>
      <c r="I6" s="46">
        <v>4</v>
      </c>
      <c r="J6" s="46">
        <v>5</v>
      </c>
      <c r="K6" s="46">
        <v>5</v>
      </c>
      <c r="L6" s="46">
        <v>4</v>
      </c>
      <c r="M6" s="46">
        <v>5</v>
      </c>
      <c r="N6" s="46">
        <v>5</v>
      </c>
      <c r="O6" s="46">
        <v>5</v>
      </c>
      <c r="P6" s="46">
        <v>4</v>
      </c>
      <c r="Q6" s="47">
        <v>4</v>
      </c>
      <c r="R6" s="47">
        <v>3</v>
      </c>
    </row>
    <row r="7" spans="1:18" ht="36" customHeight="1" thickBot="1" x14ac:dyDescent="0.25">
      <c r="A7" s="39" t="s">
        <v>7</v>
      </c>
      <c r="B7" s="106" t="str">
        <f>kock_tenyezok!B11</f>
        <v>Rendelkezésre álló költségvetés</v>
      </c>
      <c r="C7" s="107">
        <f>kock_tenyezok!C11</f>
        <v>3</v>
      </c>
      <c r="D7" s="107" t="str">
        <f>kock_tenyezok!D11</f>
        <v xml:space="preserve"> 1-5</v>
      </c>
      <c r="E7" s="48">
        <v>5</v>
      </c>
      <c r="F7" s="47">
        <v>3</v>
      </c>
      <c r="G7" s="47">
        <v>4</v>
      </c>
      <c r="H7" s="47">
        <v>5</v>
      </c>
      <c r="I7" s="47">
        <v>4</v>
      </c>
      <c r="J7" s="47">
        <v>5</v>
      </c>
      <c r="K7" s="47">
        <v>5</v>
      </c>
      <c r="L7" s="47">
        <v>4</v>
      </c>
      <c r="M7" s="47">
        <v>3</v>
      </c>
      <c r="N7" s="47">
        <v>4</v>
      </c>
      <c r="O7" s="47">
        <v>4</v>
      </c>
      <c r="P7" s="47">
        <v>3</v>
      </c>
      <c r="Q7" s="47">
        <v>3</v>
      </c>
      <c r="R7" s="47">
        <v>3</v>
      </c>
    </row>
    <row r="8" spans="1:18" ht="36" customHeight="1" thickBot="1" x14ac:dyDescent="0.25">
      <c r="A8" s="39" t="s">
        <v>8</v>
      </c>
      <c r="B8" s="106" t="str">
        <f>kock_tenyezok!B12</f>
        <v>Működési kiadások tervezése, teljesítése</v>
      </c>
      <c r="C8" s="107">
        <f>kock_tenyezok!C12</f>
        <v>5</v>
      </c>
      <c r="D8" s="107" t="str">
        <f>kock_tenyezok!D12</f>
        <v xml:space="preserve"> 1-5</v>
      </c>
      <c r="E8" s="48">
        <v>4</v>
      </c>
      <c r="F8" s="47">
        <v>5</v>
      </c>
      <c r="G8" s="47">
        <v>4</v>
      </c>
      <c r="H8" s="47">
        <v>4</v>
      </c>
      <c r="I8" s="47">
        <v>5</v>
      </c>
      <c r="J8" s="47">
        <v>5</v>
      </c>
      <c r="K8" s="47">
        <v>5</v>
      </c>
      <c r="L8" s="47">
        <v>3</v>
      </c>
      <c r="M8" s="47">
        <v>4</v>
      </c>
      <c r="N8" s="47">
        <v>2</v>
      </c>
      <c r="O8" s="47">
        <v>3</v>
      </c>
      <c r="P8" s="47">
        <v>2</v>
      </c>
      <c r="Q8" s="47">
        <v>3</v>
      </c>
      <c r="R8" s="47">
        <v>3</v>
      </c>
    </row>
    <row r="9" spans="1:18" ht="36" customHeight="1" thickBot="1" x14ac:dyDescent="0.25">
      <c r="A9" s="39" t="s">
        <v>9</v>
      </c>
      <c r="B9" s="106" t="str">
        <f>kock_tenyezok!B13</f>
        <v>Jogszabályi környezet változása, összetettsége</v>
      </c>
      <c r="C9" s="107">
        <f>kock_tenyezok!C13</f>
        <v>3</v>
      </c>
      <c r="D9" s="107" t="str">
        <f>kock_tenyezok!D13</f>
        <v xml:space="preserve"> 1-5</v>
      </c>
      <c r="E9" s="48">
        <v>3</v>
      </c>
      <c r="F9" s="47">
        <v>4</v>
      </c>
      <c r="G9" s="47">
        <v>4</v>
      </c>
      <c r="H9" s="47">
        <v>4</v>
      </c>
      <c r="I9" s="47">
        <v>4</v>
      </c>
      <c r="J9" s="47">
        <v>4</v>
      </c>
      <c r="K9" s="47">
        <v>4</v>
      </c>
      <c r="L9" s="47">
        <v>4</v>
      </c>
      <c r="M9" s="47">
        <v>4</v>
      </c>
      <c r="N9" s="47">
        <v>4</v>
      </c>
      <c r="O9" s="47">
        <v>3</v>
      </c>
      <c r="P9" s="47">
        <v>3</v>
      </c>
      <c r="Q9" s="47">
        <v>3</v>
      </c>
      <c r="R9" s="47">
        <v>2</v>
      </c>
    </row>
    <row r="10" spans="1:18" ht="36" customHeight="1" thickBot="1" x14ac:dyDescent="0.25">
      <c r="A10" s="39" t="s">
        <v>10</v>
      </c>
      <c r="B10" s="106" t="str">
        <f>kock_tenyezok!B14</f>
        <v>Külső környezet hatása</v>
      </c>
      <c r="C10" s="107">
        <f>kock_tenyezok!C14</f>
        <v>4</v>
      </c>
      <c r="D10" s="107" t="str">
        <f>kock_tenyezok!D14</f>
        <v xml:space="preserve"> 1-5</v>
      </c>
      <c r="E10" s="48">
        <v>3</v>
      </c>
      <c r="F10" s="47">
        <v>4</v>
      </c>
      <c r="G10" s="47">
        <v>4</v>
      </c>
      <c r="H10" s="47">
        <v>3</v>
      </c>
      <c r="I10" s="47">
        <v>3</v>
      </c>
      <c r="J10" s="47">
        <v>3</v>
      </c>
      <c r="K10" s="47">
        <v>3</v>
      </c>
      <c r="L10" s="47">
        <v>3</v>
      </c>
      <c r="M10" s="47">
        <v>4</v>
      </c>
      <c r="N10" s="47">
        <v>4</v>
      </c>
      <c r="O10" s="47">
        <v>3</v>
      </c>
      <c r="P10" s="47">
        <v>3</v>
      </c>
      <c r="Q10" s="47">
        <v>2</v>
      </c>
      <c r="R10" s="47">
        <v>3</v>
      </c>
    </row>
    <row r="11" spans="1:18" ht="36" customHeight="1" thickBot="1" x14ac:dyDescent="0.25">
      <c r="A11" s="39" t="s">
        <v>11</v>
      </c>
      <c r="B11" s="106" t="str">
        <f>kock_tenyezok!B15</f>
        <v>Szabályozottság eredményessége</v>
      </c>
      <c r="C11" s="107">
        <f>kock_tenyezok!C15</f>
        <v>4</v>
      </c>
      <c r="D11" s="107" t="str">
        <f>kock_tenyezok!D15</f>
        <v xml:space="preserve"> 1-5</v>
      </c>
      <c r="E11" s="48">
        <v>3</v>
      </c>
      <c r="F11" s="47">
        <v>3</v>
      </c>
      <c r="G11" s="47">
        <v>4</v>
      </c>
      <c r="H11" s="47">
        <v>5</v>
      </c>
      <c r="I11" s="47">
        <v>5</v>
      </c>
      <c r="J11" s="47">
        <v>5</v>
      </c>
      <c r="K11" s="47">
        <v>5</v>
      </c>
      <c r="L11" s="47">
        <v>4</v>
      </c>
      <c r="M11" s="47">
        <v>5</v>
      </c>
      <c r="N11" s="47">
        <v>5</v>
      </c>
      <c r="O11" s="47">
        <v>4</v>
      </c>
      <c r="P11" s="47">
        <v>4</v>
      </c>
      <c r="Q11" s="47">
        <v>4</v>
      </c>
      <c r="R11" s="47">
        <v>4</v>
      </c>
    </row>
    <row r="12" spans="1:18" ht="36" customHeight="1" thickBot="1" x14ac:dyDescent="0.25">
      <c r="A12" s="39" t="s">
        <v>12</v>
      </c>
      <c r="B12" s="106" t="str">
        <f>kock_tenyezok!B16</f>
        <v>Szervezeti változások hatása</v>
      </c>
      <c r="C12" s="107">
        <f>kock_tenyezok!C16</f>
        <v>5</v>
      </c>
      <c r="D12" s="107" t="str">
        <f>kock_tenyezok!D16</f>
        <v xml:space="preserve"> 1-5</v>
      </c>
      <c r="E12" s="48">
        <v>4</v>
      </c>
      <c r="F12" s="47">
        <v>4</v>
      </c>
      <c r="G12" s="47">
        <v>4</v>
      </c>
      <c r="H12" s="47">
        <v>4</v>
      </c>
      <c r="I12" s="47">
        <v>4</v>
      </c>
      <c r="J12" s="47">
        <v>5</v>
      </c>
      <c r="K12" s="47">
        <v>4</v>
      </c>
      <c r="L12" s="47">
        <v>2</v>
      </c>
      <c r="M12" s="47">
        <v>2</v>
      </c>
      <c r="N12" s="47">
        <v>2</v>
      </c>
      <c r="O12" s="47">
        <v>2</v>
      </c>
      <c r="P12" s="47">
        <v>2</v>
      </c>
      <c r="Q12" s="47">
        <v>3</v>
      </c>
      <c r="R12" s="47">
        <v>3</v>
      </c>
    </row>
    <row r="13" spans="1:18" ht="42" customHeight="1" thickBot="1" x14ac:dyDescent="0.25">
      <c r="A13" s="39" t="s">
        <v>13</v>
      </c>
      <c r="B13" s="106" t="str">
        <f>kock_tenyezok!B17</f>
        <v xml:space="preserve">Működési folyamatokhoz szükséges erőforrások rendelkezésre állása </v>
      </c>
      <c r="C13" s="107">
        <f>kock_tenyezok!C17</f>
        <v>5</v>
      </c>
      <c r="D13" s="107" t="str">
        <f>kock_tenyezok!D17</f>
        <v xml:space="preserve"> 1-5</v>
      </c>
      <c r="E13" s="48">
        <v>4</v>
      </c>
      <c r="F13" s="47">
        <v>4</v>
      </c>
      <c r="G13" s="47">
        <v>4</v>
      </c>
      <c r="H13" s="47">
        <v>3</v>
      </c>
      <c r="I13" s="47">
        <v>4</v>
      </c>
      <c r="J13" s="47">
        <v>5</v>
      </c>
      <c r="K13" s="47">
        <v>4</v>
      </c>
      <c r="L13" s="47">
        <v>5</v>
      </c>
      <c r="M13" s="47">
        <v>5</v>
      </c>
      <c r="N13" s="47">
        <v>5</v>
      </c>
      <c r="O13" s="47">
        <v>4</v>
      </c>
      <c r="P13" s="47">
        <v>4</v>
      </c>
      <c r="Q13" s="47">
        <v>4</v>
      </c>
      <c r="R13" s="47">
        <v>4</v>
      </c>
    </row>
    <row r="14" spans="1:18" ht="36" customHeight="1" thickBot="1" x14ac:dyDescent="0.25">
      <c r="A14" s="39" t="s">
        <v>14</v>
      </c>
      <c r="B14" s="106" t="str">
        <f>kock_tenyezok!B18</f>
        <v>Korábbi ellenőrzés óta eltelt idő</v>
      </c>
      <c r="C14" s="107">
        <f>kock_tenyezok!C18</f>
        <v>3</v>
      </c>
      <c r="D14" s="107" t="str">
        <f>kock_tenyezok!D18</f>
        <v>1-5</v>
      </c>
      <c r="E14" s="48">
        <v>3</v>
      </c>
      <c r="F14" s="47">
        <v>3</v>
      </c>
      <c r="G14" s="47">
        <v>3</v>
      </c>
      <c r="H14" s="47">
        <v>4</v>
      </c>
      <c r="I14" s="47">
        <v>3</v>
      </c>
      <c r="J14" s="47">
        <v>4</v>
      </c>
      <c r="K14" s="47">
        <v>4</v>
      </c>
      <c r="L14" s="47">
        <v>3</v>
      </c>
      <c r="M14" s="47">
        <v>4</v>
      </c>
      <c r="N14" s="47">
        <v>4</v>
      </c>
      <c r="O14" s="47">
        <v>3</v>
      </c>
      <c r="P14" s="47">
        <v>2</v>
      </c>
      <c r="Q14" s="47">
        <v>2</v>
      </c>
      <c r="R14" s="47">
        <v>2</v>
      </c>
    </row>
    <row r="15" spans="1:18" ht="51" customHeight="1" thickBot="1" x14ac:dyDescent="0.25">
      <c r="A15" s="39" t="s">
        <v>20</v>
      </c>
      <c r="B15" s="106" t="str">
        <f>kock_tenyezok!B19</f>
        <v>Vezetők képzettsége, felkészültsége</v>
      </c>
      <c r="C15" s="107">
        <f>kock_tenyezok!C19</f>
        <v>3</v>
      </c>
      <c r="D15" s="107" t="str">
        <f>kock_tenyezok!D19</f>
        <v xml:space="preserve"> 1-5</v>
      </c>
      <c r="E15" s="48">
        <v>4</v>
      </c>
      <c r="F15" s="47">
        <v>4</v>
      </c>
      <c r="G15" s="47">
        <v>4</v>
      </c>
      <c r="H15" s="47">
        <v>4</v>
      </c>
      <c r="I15" s="47">
        <v>5</v>
      </c>
      <c r="J15" s="47">
        <v>5</v>
      </c>
      <c r="K15" s="47">
        <v>5</v>
      </c>
      <c r="L15" s="47">
        <v>5</v>
      </c>
      <c r="M15" s="47">
        <v>5</v>
      </c>
      <c r="N15" s="47">
        <v>4</v>
      </c>
      <c r="O15" s="47">
        <v>4</v>
      </c>
      <c r="P15" s="47">
        <v>4</v>
      </c>
      <c r="Q15" s="47">
        <v>4</v>
      </c>
      <c r="R15" s="47">
        <v>4</v>
      </c>
    </row>
    <row r="16" spans="1:18" ht="36" customHeight="1" thickBot="1" x14ac:dyDescent="0.25">
      <c r="A16" s="39" t="s">
        <v>21</v>
      </c>
      <c r="B16" s="106" t="str">
        <f>kock_tenyezok!B20</f>
        <v>Munkatársak képzettsége, felkészültsége</v>
      </c>
      <c r="C16" s="107">
        <f>kock_tenyezok!C20</f>
        <v>4</v>
      </c>
      <c r="D16" s="107" t="str">
        <f>kock_tenyezok!D20</f>
        <v xml:space="preserve"> 1-5</v>
      </c>
      <c r="E16" s="48">
        <v>4</v>
      </c>
      <c r="F16" s="47">
        <v>5</v>
      </c>
      <c r="G16" s="47">
        <v>3</v>
      </c>
      <c r="H16" s="47">
        <v>4</v>
      </c>
      <c r="I16" s="47">
        <v>4</v>
      </c>
      <c r="J16" s="47">
        <v>4</v>
      </c>
      <c r="K16" s="47">
        <v>4</v>
      </c>
      <c r="L16" s="47">
        <v>4</v>
      </c>
      <c r="M16" s="47">
        <v>4</v>
      </c>
      <c r="N16" s="47">
        <v>4</v>
      </c>
      <c r="O16" s="47">
        <v>4</v>
      </c>
      <c r="P16" s="47">
        <v>4</v>
      </c>
      <c r="Q16" s="47">
        <v>4</v>
      </c>
      <c r="R16" s="47">
        <v>4</v>
      </c>
    </row>
    <row r="17" spans="1:79" ht="45" customHeight="1" thickBot="1" x14ac:dyDescent="0.25">
      <c r="A17" s="39" t="s">
        <v>22</v>
      </c>
      <c r="B17" s="106" t="str">
        <f>kock_tenyezok!B21</f>
        <v xml:space="preserve">Belső kontrollrendszer kiépítettségének, működésének eredményessége </v>
      </c>
      <c r="C17" s="107">
        <f>kock_tenyezok!C21</f>
        <v>5</v>
      </c>
      <c r="D17" s="107" t="str">
        <f>kock_tenyezok!D21</f>
        <v xml:space="preserve"> 1-5</v>
      </c>
      <c r="E17" s="48">
        <v>3</v>
      </c>
      <c r="F17" s="47">
        <v>4</v>
      </c>
      <c r="G17" s="47">
        <v>2</v>
      </c>
      <c r="H17" s="47">
        <v>4</v>
      </c>
      <c r="I17" s="47">
        <v>4</v>
      </c>
      <c r="J17" s="47">
        <v>4</v>
      </c>
      <c r="K17" s="47">
        <v>4</v>
      </c>
      <c r="L17" s="47">
        <v>3</v>
      </c>
      <c r="M17" s="47">
        <v>3</v>
      </c>
      <c r="N17" s="47">
        <v>5</v>
      </c>
      <c r="O17" s="47">
        <v>2</v>
      </c>
      <c r="P17" s="47">
        <v>3</v>
      </c>
      <c r="Q17" s="47">
        <v>2</v>
      </c>
      <c r="R17" s="47">
        <v>4</v>
      </c>
    </row>
    <row r="18" spans="1:79" ht="36" customHeight="1" thickBot="1" x14ac:dyDescent="0.25">
      <c r="A18" s="78" t="s">
        <v>23</v>
      </c>
      <c r="B18" s="106" t="str">
        <f>kock_tenyezok!B22</f>
        <v>Pénzügyi szabálytalanságok valószínűsége</v>
      </c>
      <c r="C18" s="107">
        <f>kock_tenyezok!C22</f>
        <v>5</v>
      </c>
      <c r="D18" s="107" t="str">
        <f>kock_tenyezok!D22</f>
        <v xml:space="preserve"> 1-5</v>
      </c>
      <c r="E18" s="48">
        <v>3</v>
      </c>
      <c r="F18" s="47">
        <v>3</v>
      </c>
      <c r="G18" s="47">
        <v>3</v>
      </c>
      <c r="H18" s="47">
        <v>4</v>
      </c>
      <c r="I18" s="47">
        <v>4</v>
      </c>
      <c r="J18" s="47">
        <v>4</v>
      </c>
      <c r="K18" s="47">
        <v>5</v>
      </c>
      <c r="L18" s="47">
        <v>4</v>
      </c>
      <c r="M18" s="47">
        <v>4</v>
      </c>
      <c r="N18" s="47">
        <v>4</v>
      </c>
      <c r="O18" s="47">
        <v>4</v>
      </c>
      <c r="P18" s="47">
        <v>4</v>
      </c>
      <c r="Q18" s="47">
        <v>4</v>
      </c>
      <c r="R18" s="47">
        <v>4</v>
      </c>
    </row>
    <row r="19" spans="1:79" s="3" customFormat="1" ht="36" customHeight="1" thickBot="1" x14ac:dyDescent="0.25">
      <c r="A19" s="170" t="s">
        <v>64</v>
      </c>
      <c r="B19" s="171"/>
      <c r="C19" s="49"/>
      <c r="D19" s="50"/>
      <c r="E19" s="51">
        <f>SUM(E6:E18)</f>
        <v>48</v>
      </c>
      <c r="F19" s="52">
        <f>SUM(F6:F18)</f>
        <v>50</v>
      </c>
      <c r="G19" s="52">
        <f>SUM(G6:G18)</f>
        <v>47</v>
      </c>
      <c r="H19" s="52">
        <f>SUM(H6:H18)</f>
        <v>53</v>
      </c>
      <c r="I19" s="52">
        <f>SUM(I6:I18)</f>
        <v>53</v>
      </c>
      <c r="J19" s="52">
        <f t="shared" ref="J19:R19" si="0">SUM(J6:J18)</f>
        <v>58</v>
      </c>
      <c r="K19" s="52">
        <f t="shared" si="0"/>
        <v>57</v>
      </c>
      <c r="L19" s="52">
        <f t="shared" si="0"/>
        <v>48</v>
      </c>
      <c r="M19" s="52">
        <f t="shared" si="0"/>
        <v>52</v>
      </c>
      <c r="N19" s="52">
        <f t="shared" si="0"/>
        <v>52</v>
      </c>
      <c r="O19" s="52">
        <f t="shared" si="0"/>
        <v>45</v>
      </c>
      <c r="P19" s="52">
        <f t="shared" si="0"/>
        <v>42</v>
      </c>
      <c r="Q19" s="52">
        <f t="shared" si="0"/>
        <v>42</v>
      </c>
      <c r="R19" s="53">
        <f t="shared" si="0"/>
        <v>43</v>
      </c>
      <c r="S19" s="17"/>
      <c r="T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3" customFormat="1" ht="36" customHeight="1" thickBot="1" x14ac:dyDescent="0.25">
      <c r="A20" s="161" t="s">
        <v>1</v>
      </c>
      <c r="B20" s="162"/>
      <c r="C20" s="54">
        <f>SUM(C6:C18)</f>
        <v>52</v>
      </c>
      <c r="D20" s="55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0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s="3" customFormat="1" ht="36" customHeight="1" thickBot="1" x14ac:dyDescent="0.25">
      <c r="A21" s="163" t="s">
        <v>65</v>
      </c>
      <c r="B21" s="164"/>
      <c r="C21" s="58"/>
      <c r="D21" s="50"/>
      <c r="E21" s="59">
        <f>((E6*$C6)+(E7*$C7)+(E8*$C8)+(E9*$C9)+(E10*$C10)+(E11*$C11)+(E12*$C12)+(E13*$C13)+(E14*$C14)+(E15*$C15)+(E16*$C16)+(E17*$C17)+(E18*$C18))/$C20</f>
        <v>3.6538461538461537</v>
      </c>
      <c r="F21" s="60">
        <f t="shared" ref="F21:J21" si="1">((F6*$C6)+(F7*$C7)+(F8*$C8)+(F9*$C9)+(F10*$C10)+(F11*$C11)+(F12*$C12)+(F13*$C13)+(F14*$C14)+(F15*$C15)+(F16*$C16)+(F17*$C17)+(F18*$C18))/$C20</f>
        <v>3.8846153846153846</v>
      </c>
      <c r="G21" s="60">
        <f t="shared" si="1"/>
        <v>3.5769230769230771</v>
      </c>
      <c r="H21" s="60">
        <f t="shared" si="1"/>
        <v>4.0192307692307692</v>
      </c>
      <c r="I21" s="60">
        <f t="shared" si="1"/>
        <v>4.0961538461538458</v>
      </c>
      <c r="J21" s="60">
        <f t="shared" si="1"/>
        <v>4.4615384615384617</v>
      </c>
      <c r="K21" s="60">
        <f t="shared" ref="K21:R21" si="2">((K6*$C6)+(K7*$C7)+(K8*$C8)+(K9*$C9)+(K10*$C10)+(K11*$C11)+(K12*$C12)+(K13*$C13)+(K14*$C14)+(K15*$C15)+(K16*$C16)+(K17*$C17)+(K18*$C18))/$C20</f>
        <v>4.365384615384615</v>
      </c>
      <c r="L21" s="60">
        <f t="shared" si="2"/>
        <v>3.6346153846153846</v>
      </c>
      <c r="M21" s="60">
        <f t="shared" si="2"/>
        <v>3.9423076923076925</v>
      </c>
      <c r="N21" s="60">
        <f t="shared" si="2"/>
        <v>3.9423076923076925</v>
      </c>
      <c r="O21" s="60">
        <f t="shared" si="2"/>
        <v>3.3846153846153846</v>
      </c>
      <c r="P21" s="60">
        <f t="shared" si="2"/>
        <v>3.2115384615384617</v>
      </c>
      <c r="Q21" s="60">
        <f t="shared" si="2"/>
        <v>3.2307692307692308</v>
      </c>
      <c r="R21" s="61">
        <f t="shared" si="2"/>
        <v>3.3846153846153846</v>
      </c>
    </row>
    <row r="22" spans="1:79" x14ac:dyDescent="0.2">
      <c r="C22" s="2"/>
    </row>
  </sheetData>
  <mergeCells count="6">
    <mergeCell ref="A20:B20"/>
    <mergeCell ref="A21:B21"/>
    <mergeCell ref="B3:R3"/>
    <mergeCell ref="A4:D4"/>
    <mergeCell ref="A5:B5"/>
    <mergeCell ref="A19:B19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  <headerFooter alignWithMargins="0">
    <oddHeader xml:space="preserve">&amp;C&amp;"Arial CE,Félkövér"
</oddHeader>
  </headerFooter>
  <colBreaks count="1" manualBreakCount="1">
    <brk id="18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5:L66"/>
  <sheetViews>
    <sheetView view="pageLayout" topLeftCell="A2" zoomScaleNormal="100" workbookViewId="0">
      <selection activeCell="F10" sqref="F10"/>
    </sheetView>
  </sheetViews>
  <sheetFormatPr defaultColWidth="9.140625" defaultRowHeight="12.75" x14ac:dyDescent="0.2"/>
  <cols>
    <col min="1" max="1" width="3.85546875" style="14" bestFit="1" customWidth="1"/>
    <col min="2" max="2" width="27.42578125" style="14" customWidth="1"/>
    <col min="3" max="3" width="12.28515625" style="14" customWidth="1"/>
    <col min="4" max="4" width="10.5703125" style="14" customWidth="1"/>
    <col min="5" max="5" width="13.42578125" style="15" customWidth="1"/>
    <col min="6" max="6" width="12.140625" style="14" customWidth="1"/>
    <col min="7" max="7" width="11.5703125" style="14" customWidth="1"/>
    <col min="8" max="16384" width="9.140625" style="14"/>
  </cols>
  <sheetData>
    <row r="5" spans="1:12" ht="13.5" thickBot="1" x14ac:dyDescent="0.25"/>
    <row r="6" spans="1:12" x14ac:dyDescent="0.2">
      <c r="A6" s="172" t="s">
        <v>96</v>
      </c>
      <c r="B6" s="173"/>
      <c r="C6" s="173"/>
      <c r="D6" s="173"/>
      <c r="E6" s="173"/>
      <c r="F6" s="173"/>
      <c r="G6" s="174"/>
    </row>
    <row r="7" spans="1:12" ht="38.25" x14ac:dyDescent="0.2">
      <c r="A7" s="175" t="s">
        <v>17</v>
      </c>
      <c r="B7" s="176" t="s">
        <v>3</v>
      </c>
      <c r="C7" s="143" t="s">
        <v>104</v>
      </c>
      <c r="D7" s="143" t="s">
        <v>28</v>
      </c>
      <c r="E7" s="144" t="s">
        <v>29</v>
      </c>
      <c r="F7" s="176" t="s">
        <v>30</v>
      </c>
      <c r="G7" s="177" t="s">
        <v>31</v>
      </c>
    </row>
    <row r="8" spans="1:12" x14ac:dyDescent="0.2">
      <c r="A8" s="175"/>
      <c r="B8" s="176"/>
      <c r="C8" s="143" t="s">
        <v>32</v>
      </c>
      <c r="D8" s="143" t="s">
        <v>33</v>
      </c>
      <c r="E8" s="144" t="s">
        <v>34</v>
      </c>
      <c r="F8" s="176"/>
      <c r="G8" s="177"/>
    </row>
    <row r="9" spans="1:12" ht="25.5" x14ac:dyDescent="0.2">
      <c r="A9" s="146" t="s">
        <v>6</v>
      </c>
      <c r="B9" s="145" t="str">
        <f>folyamatlista!B3</f>
        <v>Tervezés, költségvetés készítés</v>
      </c>
      <c r="C9" s="85">
        <f>'1_mell_folyamatok_ 1Strat'!E15</f>
        <v>4</v>
      </c>
      <c r="D9" s="85">
        <f>'2_mell_folyamatok_2Kock'!E21</f>
        <v>3.6538461538461537</v>
      </c>
      <c r="E9" s="86">
        <f t="shared" ref="E9:E22" si="0">(D9+C9)/2</f>
        <v>3.8269230769230766</v>
      </c>
      <c r="F9" s="91" t="str">
        <f t="shared" ref="F9:F22" si="1">VLOOKUP(E9,C$25:D$27,2)</f>
        <v>közepes prioritású</v>
      </c>
      <c r="G9" s="83" t="str">
        <f t="shared" ref="G9:G22" si="2">VLOOKUP(E9,F$25:G$27,2)</f>
        <v>három évente</v>
      </c>
    </row>
    <row r="10" spans="1:12" ht="25.5" x14ac:dyDescent="0.2">
      <c r="A10" s="146" t="s">
        <v>7</v>
      </c>
      <c r="B10" s="145" t="str">
        <f>folyamatlista!B4</f>
        <v>Szabályozottság</v>
      </c>
      <c r="C10" s="85">
        <f>'1_mell_folyamatok_ 1Strat'!F15</f>
        <v>4.3076923076923075</v>
      </c>
      <c r="D10" s="85">
        <f>'2_mell_folyamatok_2Kock'!F21</f>
        <v>3.8846153846153846</v>
      </c>
      <c r="E10" s="86">
        <f t="shared" si="0"/>
        <v>4.0961538461538458</v>
      </c>
      <c r="F10" s="91" t="str">
        <f t="shared" si="1"/>
        <v>magas prioritású</v>
      </c>
      <c r="G10" s="83" t="str">
        <f t="shared" si="2"/>
        <v>évente</v>
      </c>
    </row>
    <row r="11" spans="1:12" ht="25.5" x14ac:dyDescent="0.2">
      <c r="A11" s="146" t="s">
        <v>8</v>
      </c>
      <c r="B11" s="145" t="str">
        <f>folyamatlista!B5</f>
        <v xml:space="preserve">Humánerőforrás gazdálkodás </v>
      </c>
      <c r="C11" s="85">
        <f>'1_mell_folyamatok_ 1Strat'!G15</f>
        <v>4</v>
      </c>
      <c r="D11" s="85">
        <f>'2_mell_folyamatok_2Kock'!G21</f>
        <v>3.5769230769230771</v>
      </c>
      <c r="E11" s="86">
        <f t="shared" si="0"/>
        <v>3.7884615384615383</v>
      </c>
      <c r="F11" s="91" t="str">
        <f t="shared" si="1"/>
        <v>közepes prioritású</v>
      </c>
      <c r="G11" s="83" t="str">
        <f t="shared" si="2"/>
        <v>három évente</v>
      </c>
    </row>
    <row r="12" spans="1:12" ht="25.5" x14ac:dyDescent="0.2">
      <c r="A12" s="146" t="s">
        <v>9</v>
      </c>
      <c r="B12" s="145" t="str">
        <f>folyamatlista!B6</f>
        <v>Irányítás, belső kontrollrendszer működés</v>
      </c>
      <c r="C12" s="85">
        <f>'1_mell_folyamatok_ 1Strat'!H15</f>
        <v>4.8461538461538458</v>
      </c>
      <c r="D12" s="85">
        <f>'2_mell_folyamatok_2Kock'!H21</f>
        <v>4.0192307692307692</v>
      </c>
      <c r="E12" s="86">
        <f t="shared" si="0"/>
        <v>4.4326923076923075</v>
      </c>
      <c r="F12" s="91" t="str">
        <f t="shared" si="1"/>
        <v>magas prioritású</v>
      </c>
      <c r="G12" s="83" t="str">
        <f t="shared" si="2"/>
        <v>évente</v>
      </c>
    </row>
    <row r="13" spans="1:12" ht="25.5" x14ac:dyDescent="0.2">
      <c r="A13" s="146" t="s">
        <v>10</v>
      </c>
      <c r="B13" s="145" t="str">
        <f>folyamatlista!B7</f>
        <v xml:space="preserve">Folyamatellátás </v>
      </c>
      <c r="C13" s="85">
        <f>'1_mell_folyamatok_ 1Strat'!I15</f>
        <v>4.8461538461538458</v>
      </c>
      <c r="D13" s="85">
        <f>'2_mell_folyamatok_2Kock'!I21</f>
        <v>4.0961538461538458</v>
      </c>
      <c r="E13" s="86">
        <f t="shared" si="0"/>
        <v>4.4711538461538458</v>
      </c>
      <c r="F13" s="91" t="str">
        <f t="shared" si="1"/>
        <v>magas prioritású</v>
      </c>
      <c r="G13" s="83" t="str">
        <f t="shared" si="2"/>
        <v>évente</v>
      </c>
    </row>
    <row r="14" spans="1:12" ht="25.5" x14ac:dyDescent="0.2">
      <c r="A14" s="146" t="s">
        <v>11</v>
      </c>
      <c r="B14" s="145" t="str">
        <f>folyamatlista!B8</f>
        <v>Gazdálkodási-pénzkezelési folyamatok</v>
      </c>
      <c r="C14" s="85">
        <f>'1_mell_folyamatok_ 1Strat'!J15</f>
        <v>4.5</v>
      </c>
      <c r="D14" s="85">
        <f>'2_mell_folyamatok_2Kock'!J21</f>
        <v>4.4615384615384617</v>
      </c>
      <c r="E14" s="86">
        <f t="shared" si="0"/>
        <v>4.4807692307692308</v>
      </c>
      <c r="F14" s="91" t="str">
        <f t="shared" si="1"/>
        <v>magas prioritású</v>
      </c>
      <c r="G14" s="83" t="str">
        <f t="shared" si="2"/>
        <v>évente</v>
      </c>
    </row>
    <row r="15" spans="1:12" ht="25.5" x14ac:dyDescent="0.2">
      <c r="A15" s="146" t="s">
        <v>12</v>
      </c>
      <c r="B15" s="145" t="str">
        <f>folyamatlista!B9</f>
        <v>Kötelezettségvállalás</v>
      </c>
      <c r="C15" s="85">
        <f>'1_mell_folyamatok_ 1Strat'!K15</f>
        <v>4.0384615384615383</v>
      </c>
      <c r="D15" s="85">
        <f>'2_mell_folyamatok_2Kock'!K21</f>
        <v>4.365384615384615</v>
      </c>
      <c r="E15" s="86">
        <f t="shared" si="0"/>
        <v>4.2019230769230766</v>
      </c>
      <c r="F15" s="91" t="str">
        <f t="shared" si="1"/>
        <v>magas prioritású</v>
      </c>
      <c r="G15" s="83" t="str">
        <f t="shared" si="2"/>
        <v>évente</v>
      </c>
    </row>
    <row r="16" spans="1:12" ht="25.5" x14ac:dyDescent="0.2">
      <c r="A16" s="146" t="s">
        <v>13</v>
      </c>
      <c r="B16" s="145" t="str">
        <f>folyamatlista!B10</f>
        <v>Közbeszerzés, megrendelés</v>
      </c>
      <c r="C16" s="85">
        <f>'1_mell_folyamatok_ 1Strat'!L15</f>
        <v>3.8461538461538463</v>
      </c>
      <c r="D16" s="85">
        <f>'2_mell_folyamatok_2Kock'!L21</f>
        <v>3.6346153846153846</v>
      </c>
      <c r="E16" s="86">
        <f t="shared" si="0"/>
        <v>3.7403846153846154</v>
      </c>
      <c r="F16" s="91" t="str">
        <f t="shared" si="1"/>
        <v>közepes prioritású</v>
      </c>
      <c r="G16" s="83" t="str">
        <f t="shared" si="2"/>
        <v>három évente</v>
      </c>
      <c r="L16" s="126"/>
    </row>
    <row r="17" spans="1:7" ht="25.5" x14ac:dyDescent="0.2">
      <c r="A17" s="146" t="s">
        <v>14</v>
      </c>
      <c r="B17" s="145" t="str">
        <f>folyamatlista!B11</f>
        <v>Szerződéskötés, teljesítés</v>
      </c>
      <c r="C17" s="85">
        <f>'1_mell_folyamatok_ 1Strat'!M15</f>
        <v>4.0769230769230766</v>
      </c>
      <c r="D17" s="85">
        <f>'2_mell_folyamatok_2Kock'!M21</f>
        <v>3.9423076923076925</v>
      </c>
      <c r="E17" s="86">
        <f t="shared" si="0"/>
        <v>4.009615384615385</v>
      </c>
      <c r="F17" s="91" t="str">
        <f t="shared" si="1"/>
        <v>magas prioritású</v>
      </c>
      <c r="G17" s="83" t="str">
        <f t="shared" si="2"/>
        <v>évente</v>
      </c>
    </row>
    <row r="18" spans="1:7" ht="25.5" x14ac:dyDescent="0.2">
      <c r="A18" s="146" t="s">
        <v>20</v>
      </c>
      <c r="B18" s="145" t="str">
        <f>folyamatlista!B12</f>
        <v xml:space="preserve">Pénzügyi-számviteli folyamatok </v>
      </c>
      <c r="C18" s="85">
        <f>'1_mell_folyamatok_ 1Strat'!N15</f>
        <v>3.8461538461538463</v>
      </c>
      <c r="D18" s="85">
        <f>'2_mell_folyamatok_2Kock'!N21</f>
        <v>3.9423076923076925</v>
      </c>
      <c r="E18" s="86">
        <f t="shared" si="0"/>
        <v>3.8942307692307692</v>
      </c>
      <c r="F18" s="91" t="str">
        <f t="shared" si="1"/>
        <v>közepes prioritású</v>
      </c>
      <c r="G18" s="83" t="str">
        <f t="shared" si="2"/>
        <v>három évente</v>
      </c>
    </row>
    <row r="19" spans="1:7" ht="25.5" x14ac:dyDescent="0.2">
      <c r="A19" s="146" t="s">
        <v>21</v>
      </c>
      <c r="B19" s="145" t="str">
        <f>folyamatlista!B13</f>
        <v>Szakanyaggazdálkodás</v>
      </c>
      <c r="C19" s="85">
        <f>'1_mell_folyamatok_ 1Strat'!O15</f>
        <v>2.5384615384615383</v>
      </c>
      <c r="D19" s="85">
        <f>'2_mell_folyamatok_2Kock'!O21</f>
        <v>3.3846153846153846</v>
      </c>
      <c r="E19" s="86">
        <f t="shared" si="0"/>
        <v>2.9615384615384617</v>
      </c>
      <c r="F19" s="91" t="str">
        <f t="shared" si="1"/>
        <v>közepes prioritású</v>
      </c>
      <c r="G19" s="83" t="str">
        <f t="shared" si="2"/>
        <v>három évente</v>
      </c>
    </row>
    <row r="20" spans="1:7" ht="25.5" x14ac:dyDescent="0.2">
      <c r="A20" s="146" t="s">
        <v>22</v>
      </c>
      <c r="B20" s="145" t="str">
        <f>folyamatlista!B14</f>
        <v xml:space="preserve">Üzemeltetés </v>
      </c>
      <c r="C20" s="85">
        <f>'1_mell_folyamatok_ 1Strat'!P15</f>
        <v>3.0384615384615383</v>
      </c>
      <c r="D20" s="85">
        <f>'2_mell_folyamatok_2Kock'!P21</f>
        <v>3.2115384615384617</v>
      </c>
      <c r="E20" s="86">
        <f t="shared" si="0"/>
        <v>3.125</v>
      </c>
      <c r="F20" s="91" t="str">
        <f t="shared" si="1"/>
        <v>közepes prioritású</v>
      </c>
      <c r="G20" s="83" t="str">
        <f t="shared" si="2"/>
        <v>három évente</v>
      </c>
    </row>
    <row r="21" spans="1:7" ht="25.5" x14ac:dyDescent="0.2">
      <c r="A21" s="146" t="s">
        <v>23</v>
      </c>
      <c r="B21" s="145" t="str">
        <f>folyamatlista!B15</f>
        <v>Adatvédelem, adatbiztonság</v>
      </c>
      <c r="C21" s="85">
        <f>'1_mell_folyamatok_ 1Strat'!Q15</f>
        <v>2.6923076923076925</v>
      </c>
      <c r="D21" s="85">
        <f>'2_mell_folyamatok_2Kock'!Q21</f>
        <v>3.2307692307692308</v>
      </c>
      <c r="E21" s="86">
        <f t="shared" si="0"/>
        <v>2.9615384615384617</v>
      </c>
      <c r="F21" s="91" t="str">
        <f t="shared" si="1"/>
        <v>közepes prioritású</v>
      </c>
      <c r="G21" s="83" t="str">
        <f t="shared" si="2"/>
        <v>három évente</v>
      </c>
    </row>
    <row r="22" spans="1:7" ht="26.25" thickBot="1" x14ac:dyDescent="0.25">
      <c r="A22" s="147" t="s">
        <v>24</v>
      </c>
      <c r="B22" s="148" t="str">
        <f>folyamatlista!B16</f>
        <v>Iratkezelés, irattározás</v>
      </c>
      <c r="C22" s="87">
        <f>'1_mell_folyamatok_ 1Strat'!R15</f>
        <v>3.5</v>
      </c>
      <c r="D22" s="87">
        <f>'2_mell_folyamatok_2Kock'!R21</f>
        <v>3.3846153846153846</v>
      </c>
      <c r="E22" s="88">
        <f t="shared" si="0"/>
        <v>3.4423076923076925</v>
      </c>
      <c r="F22" s="149" t="str">
        <f t="shared" si="1"/>
        <v>közepes prioritású</v>
      </c>
      <c r="G22" s="84" t="str">
        <f t="shared" si="2"/>
        <v>három évente</v>
      </c>
    </row>
    <row r="23" spans="1:7" x14ac:dyDescent="0.2">
      <c r="A23" s="127"/>
      <c r="B23" s="127"/>
      <c r="C23" s="80"/>
      <c r="D23" s="80"/>
      <c r="E23" s="81"/>
      <c r="F23" s="82"/>
      <c r="G23" s="82"/>
    </row>
    <row r="24" spans="1:7" x14ac:dyDescent="0.2">
      <c r="A24" s="22"/>
      <c r="B24" s="127"/>
      <c r="C24" s="128" t="s">
        <v>25</v>
      </c>
      <c r="D24" s="89"/>
      <c r="E24" s="90"/>
      <c r="F24" s="128" t="s">
        <v>51</v>
      </c>
      <c r="G24" s="89"/>
    </row>
    <row r="25" spans="1:7" x14ac:dyDescent="0.2">
      <c r="B25" s="10"/>
      <c r="C25" s="129">
        <v>0</v>
      </c>
      <c r="D25" s="130" t="s">
        <v>76</v>
      </c>
      <c r="E25" s="131"/>
      <c r="F25" s="132">
        <v>0</v>
      </c>
      <c r="G25" s="130" t="s">
        <v>50</v>
      </c>
    </row>
    <row r="26" spans="1:7" x14ac:dyDescent="0.2">
      <c r="B26" s="10"/>
      <c r="C26" s="129">
        <v>2.5</v>
      </c>
      <c r="D26" s="130" t="s">
        <v>77</v>
      </c>
      <c r="E26" s="131"/>
      <c r="F26" s="132">
        <v>2.5</v>
      </c>
      <c r="G26" s="130" t="s">
        <v>26</v>
      </c>
    </row>
    <row r="27" spans="1:7" x14ac:dyDescent="0.2">
      <c r="B27" s="10"/>
      <c r="C27" s="132">
        <v>4</v>
      </c>
      <c r="D27" s="130" t="s">
        <v>78</v>
      </c>
      <c r="E27" s="131"/>
      <c r="F27" s="132">
        <v>4</v>
      </c>
      <c r="G27" s="130" t="s">
        <v>27</v>
      </c>
    </row>
    <row r="28" spans="1:7" x14ac:dyDescent="0.2">
      <c r="B28" s="10"/>
      <c r="C28" s="89"/>
      <c r="D28" s="89"/>
      <c r="E28" s="90"/>
      <c r="F28" s="89"/>
      <c r="G28" s="89"/>
    </row>
    <row r="29" spans="1:7" x14ac:dyDescent="0.2">
      <c r="B29" s="10"/>
    </row>
    <row r="30" spans="1:7" x14ac:dyDescent="0.2">
      <c r="B30" s="10"/>
    </row>
    <row r="31" spans="1:7" x14ac:dyDescent="0.2">
      <c r="B31" s="10"/>
    </row>
    <row r="32" spans="1:7" x14ac:dyDescent="0.2">
      <c r="B32" s="10"/>
    </row>
    <row r="33" spans="2:2" x14ac:dyDescent="0.2">
      <c r="B33" s="10"/>
    </row>
    <row r="34" spans="2:2" x14ac:dyDescent="0.2">
      <c r="B34" s="10"/>
    </row>
    <row r="35" spans="2:2" x14ac:dyDescent="0.2">
      <c r="B35" s="10"/>
    </row>
    <row r="36" spans="2:2" x14ac:dyDescent="0.2">
      <c r="B36" s="10"/>
    </row>
    <row r="37" spans="2:2" x14ac:dyDescent="0.2">
      <c r="B37" s="10"/>
    </row>
    <row r="38" spans="2:2" x14ac:dyDescent="0.2">
      <c r="B38" s="10"/>
    </row>
    <row r="39" spans="2:2" x14ac:dyDescent="0.2">
      <c r="B39" s="10"/>
    </row>
    <row r="40" spans="2:2" x14ac:dyDescent="0.2">
      <c r="B40" s="10"/>
    </row>
    <row r="41" spans="2:2" x14ac:dyDescent="0.2">
      <c r="B41" s="10"/>
    </row>
    <row r="42" spans="2:2" x14ac:dyDescent="0.2">
      <c r="B42" s="10"/>
    </row>
    <row r="43" spans="2:2" x14ac:dyDescent="0.2">
      <c r="B43" s="10"/>
    </row>
    <row r="44" spans="2:2" x14ac:dyDescent="0.2">
      <c r="B44" s="10"/>
    </row>
    <row r="45" spans="2:2" x14ac:dyDescent="0.2">
      <c r="B45" s="10"/>
    </row>
    <row r="46" spans="2:2" x14ac:dyDescent="0.2">
      <c r="B46" s="10"/>
    </row>
    <row r="47" spans="2:2" x14ac:dyDescent="0.2">
      <c r="B47" s="10"/>
    </row>
    <row r="48" spans="2:2" x14ac:dyDescent="0.2">
      <c r="B48" s="10"/>
    </row>
    <row r="49" spans="2:2" x14ac:dyDescent="0.2">
      <c r="B49" s="10"/>
    </row>
    <row r="50" spans="2:2" x14ac:dyDescent="0.2">
      <c r="B50" s="10"/>
    </row>
    <row r="51" spans="2:2" x14ac:dyDescent="0.2">
      <c r="B51" s="10"/>
    </row>
    <row r="52" spans="2:2" x14ac:dyDescent="0.2">
      <c r="B52" s="10"/>
    </row>
    <row r="53" spans="2:2" x14ac:dyDescent="0.2">
      <c r="B53" s="10"/>
    </row>
    <row r="54" spans="2:2" x14ac:dyDescent="0.2">
      <c r="B54" s="10"/>
    </row>
    <row r="55" spans="2:2" x14ac:dyDescent="0.2">
      <c r="B55" s="10"/>
    </row>
    <row r="56" spans="2:2" x14ac:dyDescent="0.2">
      <c r="B56" s="10"/>
    </row>
    <row r="57" spans="2:2" x14ac:dyDescent="0.2">
      <c r="B57" s="10"/>
    </row>
    <row r="58" spans="2:2" x14ac:dyDescent="0.2">
      <c r="B58" s="10"/>
    </row>
    <row r="59" spans="2:2" x14ac:dyDescent="0.2">
      <c r="B59" s="10"/>
    </row>
    <row r="60" spans="2:2" x14ac:dyDescent="0.2">
      <c r="B60" s="10"/>
    </row>
    <row r="61" spans="2:2" x14ac:dyDescent="0.2">
      <c r="B61" s="10"/>
    </row>
    <row r="62" spans="2:2" x14ac:dyDescent="0.2">
      <c r="B62" s="10"/>
    </row>
    <row r="63" spans="2:2" x14ac:dyDescent="0.2">
      <c r="B63" s="10"/>
    </row>
    <row r="64" spans="2:2" x14ac:dyDescent="0.2">
      <c r="B64" s="10"/>
    </row>
    <row r="65" spans="2:2" x14ac:dyDescent="0.2">
      <c r="B65" s="10"/>
    </row>
    <row r="66" spans="2:2" x14ac:dyDescent="0.2">
      <c r="B66" s="10"/>
    </row>
  </sheetData>
  <mergeCells count="5">
    <mergeCell ref="A6:G6"/>
    <mergeCell ref="A7:A8"/>
    <mergeCell ref="B7:B8"/>
    <mergeCell ref="F7:F8"/>
    <mergeCell ref="G7:G8"/>
  </mergeCells>
  <phoneticPr fontId="2" type="noConversion"/>
  <printOptions horizontalCentered="1"/>
  <pageMargins left="0.59055118110236227" right="0.59055118110236227" top="1.04" bottom="0.98425196850393704" header="0.51181102362204722" footer="0.51181102362204722"/>
  <pageSetup paperSize="9" scale="84" orientation="portrait" r:id="rId1"/>
  <headerFooter alignWithMargins="0">
    <oddHeader xml:space="preserve">&amp;C&amp;"Arial CE,Félkövér"&amp;11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</sheetPr>
  <dimension ref="B1:D14"/>
  <sheetViews>
    <sheetView view="pageLayout" zoomScaleNormal="100" workbookViewId="0">
      <selection activeCell="D3" sqref="D3"/>
    </sheetView>
  </sheetViews>
  <sheetFormatPr defaultColWidth="9.140625" defaultRowHeight="21" customHeight="1" x14ac:dyDescent="0.2"/>
  <cols>
    <col min="1" max="1" width="0.7109375" style="16" customWidth="1"/>
    <col min="2" max="4" width="25.7109375" style="16" customWidth="1"/>
    <col min="5" max="6" width="14.7109375" style="16" customWidth="1"/>
    <col min="7" max="16384" width="9.140625" style="16"/>
  </cols>
  <sheetData>
    <row r="1" spans="2:4" ht="64.5" customHeight="1" x14ac:dyDescent="0.2">
      <c r="B1" s="184" t="s">
        <v>79</v>
      </c>
      <c r="C1" s="185"/>
      <c r="D1" s="185"/>
    </row>
    <row r="2" spans="2:4" ht="21" hidden="1" customHeight="1" thickBot="1" x14ac:dyDescent="0.25"/>
    <row r="3" spans="2:4" ht="21" customHeight="1" thickBot="1" x14ac:dyDescent="0.25"/>
    <row r="4" spans="2:4" ht="21" customHeight="1" thickBot="1" x14ac:dyDescent="0.25">
      <c r="B4" s="178" t="s">
        <v>35</v>
      </c>
      <c r="C4" s="179"/>
      <c r="D4" s="180"/>
    </row>
    <row r="5" spans="2:4" ht="21" customHeight="1" x14ac:dyDescent="0.2">
      <c r="B5" s="93" t="s">
        <v>5</v>
      </c>
      <c r="C5" s="94" t="s">
        <v>36</v>
      </c>
      <c r="D5" s="95" t="s">
        <v>37</v>
      </c>
    </row>
    <row r="6" spans="2:4" ht="21" customHeight="1" x14ac:dyDescent="0.2">
      <c r="B6" s="187" t="s">
        <v>38</v>
      </c>
      <c r="C6" s="188"/>
      <c r="D6" s="189"/>
    </row>
    <row r="7" spans="2:4" ht="21" customHeight="1" thickBot="1" x14ac:dyDescent="0.25">
      <c r="B7" s="32">
        <f>COUNTA('stratégiai célok'!B11:B23)</f>
        <v>6</v>
      </c>
      <c r="C7" s="33">
        <f>COUNTA(folyamatlista!B3:B17)</f>
        <v>14</v>
      </c>
      <c r="D7" s="92">
        <f>COUNTA(kock_tenyezok!B10:B26)</f>
        <v>13</v>
      </c>
    </row>
    <row r="8" spans="2:4" ht="57" customHeight="1" thickBot="1" x14ac:dyDescent="0.25"/>
    <row r="9" spans="2:4" ht="21" customHeight="1" thickBot="1" x14ac:dyDescent="0.25">
      <c r="B9" s="178" t="s">
        <v>39</v>
      </c>
      <c r="C9" s="179"/>
      <c r="D9" s="180"/>
    </row>
    <row r="10" spans="2:4" ht="21" customHeight="1" x14ac:dyDescent="0.2">
      <c r="B10" s="93" t="s">
        <v>40</v>
      </c>
      <c r="C10" s="94" t="s">
        <v>41</v>
      </c>
      <c r="D10" s="94" t="s">
        <v>42</v>
      </c>
    </row>
    <row r="11" spans="2:4" ht="21" customHeight="1" x14ac:dyDescent="0.2">
      <c r="B11" s="181" t="s">
        <v>43</v>
      </c>
      <c r="C11" s="182"/>
      <c r="D11" s="183"/>
    </row>
    <row r="12" spans="2:4" ht="21" customHeight="1" thickBot="1" x14ac:dyDescent="0.25">
      <c r="B12" s="32">
        <f>COUNTIFS(folyamat_mut!F9:F22,folyamat_mut!D27)</f>
        <v>6</v>
      </c>
      <c r="C12" s="33">
        <f>COUNTIFS(folyamat_mut!F9:F22,folyamat_mut!D26)</f>
        <v>8</v>
      </c>
      <c r="D12" s="31">
        <f>COUNTIFS(folyamat_mut!F9:F22,folyamat_mut!D25)</f>
        <v>0</v>
      </c>
    </row>
    <row r="13" spans="2:4" s="186" customFormat="1" ht="21" customHeight="1" x14ac:dyDescent="0.2"/>
    <row r="14" spans="2:4" s="186" customFormat="1" ht="33.75" customHeight="1" x14ac:dyDescent="0.2"/>
  </sheetData>
  <mergeCells count="6">
    <mergeCell ref="B9:D9"/>
    <mergeCell ref="B11:D11"/>
    <mergeCell ref="B1:D1"/>
    <mergeCell ref="A13:XFD14"/>
    <mergeCell ref="B4:D4"/>
    <mergeCell ref="B6:D6"/>
  </mergeCells>
  <phoneticPr fontId="0" type="noConversion"/>
  <printOptions horizontalCentered="1"/>
  <pageMargins left="0.98425196850393704" right="0.98425196850393704" top="0.98425196850393704" bottom="2.7559055118110236" header="0.51181102362204722" footer="0.51181102362204722"/>
  <pageSetup paperSize="9" scale="95" orientation="portrait" r:id="rId1"/>
  <headerFooter alignWithMargins="0">
    <oddHeader xml:space="preserve">&amp;C&amp;"Arial,Félkövér"&amp;11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D2" sqref="D2"/>
    </sheetView>
  </sheetViews>
  <sheetFormatPr defaultRowHeight="12.75" x14ac:dyDescent="0.2"/>
  <cols>
    <col min="1" max="1" width="15.140625" customWidth="1"/>
    <col min="2" max="2" width="16.140625" customWidth="1"/>
    <col min="3" max="3" width="14.42578125" customWidth="1"/>
    <col min="4" max="4" width="14.42578125" bestFit="1" customWidth="1"/>
    <col min="5" max="5" width="16.28515625" customWidth="1"/>
  </cols>
  <sheetData>
    <row r="1" spans="1:5" ht="18" thickTop="1" thickBot="1" x14ac:dyDescent="0.25">
      <c r="A1" s="190" t="s">
        <v>88</v>
      </c>
      <c r="B1" s="109" t="s">
        <v>89</v>
      </c>
      <c r="C1" s="110"/>
      <c r="D1" s="110" t="s">
        <v>95</v>
      </c>
      <c r="E1" s="111" t="s">
        <v>93</v>
      </c>
    </row>
    <row r="2" spans="1:5" ht="33.75" thickBot="1" x14ac:dyDescent="0.25">
      <c r="A2" s="191"/>
      <c r="B2" s="112" t="s">
        <v>90</v>
      </c>
      <c r="C2" s="113">
        <v>10</v>
      </c>
      <c r="D2" s="113" t="s">
        <v>94</v>
      </c>
      <c r="E2" s="114"/>
    </row>
    <row r="3" spans="1:5" ht="17.25" thickBot="1" x14ac:dyDescent="0.25">
      <c r="A3" s="191"/>
      <c r="B3" s="112" t="s">
        <v>91</v>
      </c>
      <c r="C3" s="115"/>
      <c r="D3" s="113"/>
      <c r="E3" s="114"/>
    </row>
    <row r="4" spans="1:5" ht="17.25" thickBot="1" x14ac:dyDescent="0.25">
      <c r="A4" s="192"/>
      <c r="B4" s="116"/>
      <c r="C4" s="117" t="s">
        <v>91</v>
      </c>
      <c r="D4" s="117" t="s">
        <v>90</v>
      </c>
      <c r="E4" s="118" t="s">
        <v>89</v>
      </c>
    </row>
    <row r="5" spans="1:5" ht="18" thickTop="1" thickBot="1" x14ac:dyDescent="0.25">
      <c r="A5" s="119"/>
      <c r="B5" s="193" t="s">
        <v>92</v>
      </c>
      <c r="C5" s="194"/>
      <c r="D5" s="194"/>
      <c r="E5" s="195"/>
    </row>
    <row r="6" spans="1:5" ht="13.5" thickTop="1" x14ac:dyDescent="0.2"/>
  </sheetData>
  <mergeCells count="2">
    <mergeCell ref="A1:A4"/>
    <mergeCell ref="B5:E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"/>
  <sheetViews>
    <sheetView zoomScaleNormal="100" workbookViewId="0">
      <selection activeCell="E2" sqref="E2:E15"/>
    </sheetView>
  </sheetViews>
  <sheetFormatPr defaultRowHeight="12.75" x14ac:dyDescent="0.2"/>
  <cols>
    <col min="2" max="3" width="36.28515625" customWidth="1"/>
    <col min="4" max="4" width="26.85546875" customWidth="1"/>
    <col min="5" max="5" width="36.28515625" bestFit="1" customWidth="1"/>
  </cols>
  <sheetData>
    <row r="1" spans="1:5" ht="21" customHeight="1" thickBot="1" x14ac:dyDescent="0.25">
      <c r="A1" s="71" t="s">
        <v>17</v>
      </c>
      <c r="B1" s="70" t="s">
        <v>3</v>
      </c>
    </row>
    <row r="2" spans="1:5" ht="16.5" thickBot="1" x14ac:dyDescent="0.25">
      <c r="A2" s="42" t="s">
        <v>6</v>
      </c>
      <c r="B2" s="18" t="s">
        <v>55</v>
      </c>
      <c r="C2" s="134"/>
      <c r="D2" s="96" t="s">
        <v>55</v>
      </c>
      <c r="E2" s="96" t="s">
        <v>55</v>
      </c>
    </row>
    <row r="3" spans="1:5" ht="16.5" thickBot="1" x14ac:dyDescent="0.25">
      <c r="A3" s="43" t="s">
        <v>7</v>
      </c>
      <c r="B3" s="19" t="s">
        <v>97</v>
      </c>
      <c r="C3" s="134"/>
      <c r="D3" s="96" t="s">
        <v>105</v>
      </c>
      <c r="E3" s="96" t="s">
        <v>97</v>
      </c>
    </row>
    <row r="4" spans="1:5" ht="51.75" thickBot="1" x14ac:dyDescent="0.25">
      <c r="A4" s="42" t="s">
        <v>8</v>
      </c>
      <c r="B4" s="19" t="s">
        <v>98</v>
      </c>
      <c r="C4" s="135"/>
      <c r="D4" s="96" t="s">
        <v>98</v>
      </c>
      <c r="E4" s="133" t="s">
        <v>62</v>
      </c>
    </row>
    <row r="5" spans="1:5" ht="32.25" thickBot="1" x14ac:dyDescent="0.25">
      <c r="A5" s="43" t="s">
        <v>9</v>
      </c>
      <c r="B5" s="19" t="s">
        <v>57</v>
      </c>
      <c r="C5" s="134"/>
      <c r="D5" s="96" t="s">
        <v>57</v>
      </c>
      <c r="E5" s="96" t="s">
        <v>57</v>
      </c>
    </row>
    <row r="6" spans="1:5" ht="16.5" thickBot="1" x14ac:dyDescent="0.25">
      <c r="A6" s="42" t="s">
        <v>10</v>
      </c>
      <c r="B6" s="19" t="s">
        <v>99</v>
      </c>
      <c r="C6" s="134"/>
      <c r="D6" s="96" t="s">
        <v>99</v>
      </c>
      <c r="E6" s="96" t="s">
        <v>99</v>
      </c>
    </row>
    <row r="7" spans="1:5" ht="26.25" thickBot="1" x14ac:dyDescent="0.25">
      <c r="A7" s="43" t="s">
        <v>11</v>
      </c>
      <c r="B7" s="19" t="s">
        <v>56</v>
      </c>
      <c r="C7" s="134"/>
      <c r="D7" s="96" t="s">
        <v>56</v>
      </c>
      <c r="E7" s="96" t="s">
        <v>56</v>
      </c>
    </row>
    <row r="8" spans="1:5" ht="16.5" thickBot="1" x14ac:dyDescent="0.25">
      <c r="A8" s="42" t="s">
        <v>12</v>
      </c>
      <c r="B8" s="19" t="s">
        <v>60</v>
      </c>
      <c r="C8" s="134"/>
      <c r="D8" s="96" t="s">
        <v>60</v>
      </c>
      <c r="E8" s="96" t="s">
        <v>60</v>
      </c>
    </row>
    <row r="9" spans="1:5" ht="16.5" thickBot="1" x14ac:dyDescent="0.25">
      <c r="A9" s="43" t="s">
        <v>13</v>
      </c>
      <c r="B9" s="19" t="s">
        <v>84</v>
      </c>
      <c r="C9" s="134"/>
      <c r="D9" s="96" t="s">
        <v>84</v>
      </c>
      <c r="E9" s="96" t="s">
        <v>84</v>
      </c>
    </row>
    <row r="10" spans="1:5" ht="16.5" thickBot="1" x14ac:dyDescent="0.25">
      <c r="A10" s="42" t="s">
        <v>14</v>
      </c>
      <c r="B10" s="19" t="s">
        <v>58</v>
      </c>
      <c r="C10" s="134"/>
      <c r="D10" s="96" t="s">
        <v>58</v>
      </c>
      <c r="E10" s="96" t="s">
        <v>58</v>
      </c>
    </row>
    <row r="11" spans="1:5" ht="39" thickBot="1" x14ac:dyDescent="0.25">
      <c r="A11" s="43" t="s">
        <v>20</v>
      </c>
      <c r="B11" s="19" t="s">
        <v>100</v>
      </c>
      <c r="C11" s="134"/>
      <c r="D11" s="96" t="s">
        <v>100</v>
      </c>
      <c r="E11" s="96" t="s">
        <v>106</v>
      </c>
    </row>
    <row r="12" spans="1:5" ht="39" thickBot="1" x14ac:dyDescent="0.25">
      <c r="A12" s="42" t="s">
        <v>21</v>
      </c>
      <c r="B12" s="19" t="s">
        <v>101</v>
      </c>
      <c r="C12" s="134"/>
      <c r="D12" s="96" t="s">
        <v>101</v>
      </c>
      <c r="E12" s="96" t="s">
        <v>107</v>
      </c>
    </row>
    <row r="13" spans="1:5" ht="16.5" thickBot="1" x14ac:dyDescent="0.25">
      <c r="A13" s="43" t="s">
        <v>22</v>
      </c>
      <c r="B13" s="19" t="s">
        <v>102</v>
      </c>
      <c r="C13" s="134"/>
      <c r="D13" s="96" t="s">
        <v>102</v>
      </c>
      <c r="E13" s="96" t="s">
        <v>102</v>
      </c>
    </row>
    <row r="14" spans="1:5" ht="16.5" thickBot="1" x14ac:dyDescent="0.25">
      <c r="A14" s="42" t="s">
        <v>23</v>
      </c>
      <c r="B14" s="19" t="s">
        <v>103</v>
      </c>
      <c r="C14" s="134"/>
      <c r="D14" s="96" t="s">
        <v>103</v>
      </c>
      <c r="E14" s="96" t="s">
        <v>103</v>
      </c>
    </row>
    <row r="15" spans="1:5" ht="16.5" thickBot="1" x14ac:dyDescent="0.25">
      <c r="A15" s="43" t="s">
        <v>24</v>
      </c>
      <c r="B15" s="19" t="s">
        <v>59</v>
      </c>
      <c r="C15" s="134"/>
      <c r="D15" s="96" t="s">
        <v>59</v>
      </c>
      <c r="E15" s="96" t="s">
        <v>59</v>
      </c>
    </row>
  </sheetData>
  <pageMargins left="0.7" right="0.7" top="0.75" bottom="0.75" header="0.3" footer="0.3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stratégiai célok</vt:lpstr>
      <vt:lpstr>kock_tenyezok</vt:lpstr>
      <vt:lpstr>folyamatlista</vt:lpstr>
      <vt:lpstr>1_mell_folyamatok_ 1Strat</vt:lpstr>
      <vt:lpstr>2_mell_folyamatok_2Kock</vt:lpstr>
      <vt:lpstr>folyamat_mut</vt:lpstr>
      <vt:lpstr>statisztika</vt:lpstr>
      <vt:lpstr>Munka2</vt:lpstr>
      <vt:lpstr>folymatok</vt:lpstr>
      <vt:lpstr>továbbképzés</vt:lpstr>
      <vt:lpstr>'1_mell_folyamatok_ 1Strat'!Nyomtatási_terület</vt:lpstr>
      <vt:lpstr>'2_mell_folyamatok_2Kock'!Nyomtatási_terület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 Klaudia</dc:creator>
  <cp:lastModifiedBy>Molnár Éva</cp:lastModifiedBy>
  <cp:lastPrinted>2025-03-04T09:20:24Z</cp:lastPrinted>
  <dcterms:created xsi:type="dcterms:W3CDTF">2006-11-09T08:39:28Z</dcterms:created>
  <dcterms:modified xsi:type="dcterms:W3CDTF">2025-03-04T09:22:55Z</dcterms:modified>
</cp:coreProperties>
</file>